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tabRatio="769" activeTab="0"/>
  </bookViews>
  <sheets>
    <sheet name="Лист1" sheetId="1" r:id="rId1"/>
    <sheet name="1-4" sheetId="2" r:id="rId2"/>
    <sheet name="5-9" sheetId="3" r:id="rId3"/>
    <sheet name="Варианты реализации" sheetId="4" r:id="rId4"/>
  </sheets>
  <definedNames>
    <definedName name="_xlnm.Print_Area" localSheetId="2">'5-9'!$A$1:$Q$129</definedName>
    <definedName name="_xlnm.Print_Area" localSheetId="0">'Лист1'!$A$1:$Q$32</definedName>
  </definedNames>
  <calcPr calcMode="manual" fullCalcOnLoad="1"/>
</workbook>
</file>

<file path=xl/sharedStrings.xml><?xml version="1.0" encoding="utf-8"?>
<sst xmlns="http://schemas.openxmlformats.org/spreadsheetml/2006/main" count="1317" uniqueCount="494">
  <si>
    <t>Завтрак</t>
  </si>
  <si>
    <t>Обед</t>
  </si>
  <si>
    <t>Рыба, тушённая с овощами, (горбуша) 80/100</t>
  </si>
  <si>
    <t>Пастила ванильная</t>
  </si>
  <si>
    <t>Сметана</t>
  </si>
  <si>
    <t>Хлеб пшеничный</t>
  </si>
  <si>
    <t>Хлеб ржано-пшеничный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</si>
  <si>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</si>
  <si>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</si>
  <si>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</si>
  <si>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</si>
  <si>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</si>
  <si>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</si>
  <si>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</si>
  <si>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</si>
  <si>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</si>
  <si>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</si>
  <si>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</si>
  <si>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</si>
  <si>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</si>
  <si>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</si>
  <si>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</si>
  <si>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</si>
  <si>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</si>
  <si>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</si>
  <si>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</si>
  <si>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</si>
  <si>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</si>
  <si>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</si>
  <si>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</si>
  <si>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</si>
  <si>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</si>
  <si>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</si>
  <si>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</si>
  <si>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</si>
  <si>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</si>
  <si>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</si>
  <si>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</si>
  <si>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</si>
  <si>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</si>
  <si>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</si>
  <si>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</si>
  <si>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</si>
  <si>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</si>
  <si>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</si>
  <si>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</si>
  <si>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</si>
  <si>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</si>
  <si>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</si>
  <si>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</si>
  <si>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</si>
  <si>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</si>
  <si>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</si>
  <si>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</si>
  <si>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</si>
  <si>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</si>
  <si>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</si>
  <si>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</si>
  <si>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</si>
  <si>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</si>
  <si>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</si>
  <si>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</si>
  <si>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</si>
  <si>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</si>
  <si>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</si>
  <si>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</si>
  <si>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</si>
  <si>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</si>
  <si>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</si>
  <si>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</si>
  <si>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</si>
  <si>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</si>
  <si>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</si>
  <si>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</si>
  <si>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</si>
  <si>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</si>
  <si>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</si>
  <si>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</si>
  <si>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</si>
  <si>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</si>
  <si>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</si>
  <si>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</si>
  <si>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</si>
  <si>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</si>
  <si>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</si>
  <si>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</si>
  <si>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</si>
  <si>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</si>
  <si>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</si>
  <si>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</si>
  <si>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</si>
  <si>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</si>
  <si>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</si>
  <si>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</si>
  <si>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</si>
  <si>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</si>
  <si>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</si>
  <si>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</si>
  <si>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</si>
  <si>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</si>
  <si>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</si>
  <si>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</si>
  <si>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</si>
  <si>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</si>
  <si>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</si>
  <si>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</si>
  <si>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</si>
  <si>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</si>
  <si>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</si>
  <si>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</si>
  <si>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</si>
  <si>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</si>
  <si>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</si>
  <si>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</si>
  <si>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</si>
  <si>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</si>
  <si>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</si>
  <si>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</si>
  <si>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</si>
  <si>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</si>
  <si>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</si>
  <si>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</si>
  <si>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</si>
  <si>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</si>
  <si>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</si>
  <si>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</si>
  <si>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</si>
  <si>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</si>
  <si>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</si>
  <si>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</si>
  <si>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</si>
  <si>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</si>
  <si>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</si>
  <si>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</si>
  <si>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</si>
  <si>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</si>
  <si>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</si>
  <si>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</si>
  <si>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</si>
  <si>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</si>
  <si>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</si>
  <si>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</si>
  <si>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</si>
  <si>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</si>
  <si>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</si>
  <si>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</si>
  <si>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</si>
  <si>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</si>
  <si>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</si>
  <si>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</si>
  <si>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</si>
  <si>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</si>
  <si>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</si>
  <si>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</si>
  <si>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</si>
  <si>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</si>
  <si>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</si>
  <si>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</si>
  <si>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</si>
  <si>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</si>
  <si>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</si>
  <si>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</si>
  <si>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</si>
  <si>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</si>
  <si>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</si>
  <si>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</si>
  <si>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</si>
  <si>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</si>
  <si>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</si>
  <si>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</si>
  <si>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</si>
  <si>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</si>
  <si>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</si>
  <si>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</si>
  <si>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</si>
  <si>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</si>
  <si>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</si>
  <si>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</si>
  <si>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</si>
  <si>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</si>
  <si>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</si>
  <si>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</si>
  <si>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</si>
  <si>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</si>
  <si>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</si>
  <si>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</si>
  <si>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</si>
  <si>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</si>
  <si>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</si>
  <si>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</si>
  <si>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</si>
  <si>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</si>
  <si>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</si>
  <si>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</si>
  <si>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</si>
  <si>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</si>
  <si>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</si>
  <si>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</si>
  <si>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</si>
  <si>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</si>
  <si>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</si>
  <si>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</si>
  <si>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</si>
  <si>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</si>
  <si>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</si>
  <si>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</si>
  <si>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</si>
  <si>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</si>
  <si>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</si>
  <si>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</si>
  <si>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</si>
  <si>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</si>
  <si>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</si>
  <si>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</si>
  <si>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</si>
  <si>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</si>
  <si>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</si>
  <si>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</si>
  <si>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</si>
  <si>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</si>
  <si>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</si>
  <si>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</si>
  <si>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</si>
  <si>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</si>
  <si>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</si>
  <si>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</si>
  <si>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</si>
  <si>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</si>
  <si>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</si>
  <si>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</si>
  <si>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</si>
  <si>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</si>
  <si>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</si>
  <si>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</si>
  <si>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</si>
  <si>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</si>
  <si>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</si>
  <si>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</si>
  <si>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</si>
  <si>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</si>
  <si>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</si>
  <si>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</si>
  <si>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</si>
  <si>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</si>
  <si>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</si>
  <si>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</si>
  <si>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</si>
  <si>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</si>
  <si>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</si>
  <si>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</si>
  <si>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</si>
  <si>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</si>
  <si>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</si>
  <si>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</si>
  <si>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</si>
  <si>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</si>
  <si>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</si>
  <si>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</si>
  <si>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</si>
  <si>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</si>
  <si>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</si>
  <si>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</si>
  <si>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</si>
  <si>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</si>
  <si>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</si>
  <si>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</si>
  <si>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</si>
  <si>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</si>
  <si>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</si>
  <si>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</si>
  <si>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</si>
  <si>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</si>
  <si>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</si>
  <si>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</si>
  <si>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</si>
  <si>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</si>
  <si>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</si>
  <si>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</si>
  <si>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</si>
  <si>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</si>
  <si>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</si>
  <si>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</si>
  <si>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</si>
  <si>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</si>
  <si>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</si>
  <si>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</si>
  <si>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</si>
  <si>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</si>
  <si>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</si>
  <si>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</si>
  <si>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</si>
  <si>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</si>
  <si>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</si>
  <si>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</si>
  <si>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</si>
  <si>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</si>
  <si>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</si>
  <si>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</si>
  <si>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</si>
  <si>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</si>
  <si>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</si>
  <si>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</si>
  <si>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</si>
  <si>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</si>
  <si>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</si>
  <si>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</si>
  <si>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</si>
  <si>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</si>
  <si>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</si>
  <si>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</si>
  <si>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</si>
  <si>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</si>
  <si>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</si>
  <si>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</si>
  <si>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</si>
  <si>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</si>
  <si>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</si>
  <si>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</si>
  <si>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</si>
  <si>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</si>
  <si>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</si>
  <si>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</si>
  <si>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</si>
  <si>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</si>
  <si>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</si>
  <si>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</si>
  <si>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</si>
  <si>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</si>
  <si>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</si>
  <si>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</si>
  <si>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</si>
  <si>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</si>
  <si>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</si>
  <si>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</si>
  <si>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</si>
  <si>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</si>
  <si>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</si>
  <si>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</si>
  <si>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</si>
  <si>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</si>
  <si>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</si>
  <si>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</si>
  <si>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</si>
  <si>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</si>
  <si>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</si>
  <si>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</si>
  <si>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</si>
  <si>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</si>
  <si>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</si>
  <si>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</si>
  <si>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</si>
  <si>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</si>
  <si>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</si>
  <si>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</si>
  <si>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</si>
  <si>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</si>
  <si>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</si>
  <si>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</si>
  <si>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</si>
  <si>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</si>
  <si>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</si>
  <si>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</si>
  <si>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</si>
  <si>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</si>
  <si>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</si>
  <si>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</si>
  <si>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</si>
  <si>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</si>
  <si>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</si>
  <si>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</si>
  <si>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</si>
  <si>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</si>
  <si>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</si>
  <si>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</si>
  <si>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</si>
  <si>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</si>
  <si>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</si>
  <si>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</si>
  <si>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</si>
  <si>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</si>
  <si>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</si>
  <si>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</si>
  <si>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</si>
  <si>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</si>
  <si>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</si>
  <si>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</si>
  <si>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</si>
  <si>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</si>
  <si>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</si>
  <si>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</si>
  <si>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</si>
  <si>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</si>
  <si>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</si>
  <si>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</si>
  <si>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</si>
  <si>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</si>
  <si>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</si>
  <si>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</si>
  <si>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</si>
  <si>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</si>
  <si>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</si>
  <si>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</si>
  <si>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</si>
  <si>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</si>
  <si>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</si>
  <si>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</si>
  <si>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</si>
  <si>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</si>
  <si>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</si>
  <si>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</si>
  <si>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</si>
  <si>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</si>
  <si>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</si>
  <si>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</si>
  <si>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</si>
  <si>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</si>
  <si>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</si>
  <si>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</si>
  <si>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</si>
  <si>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</si>
  <si>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</si>
  <si>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</si>
  <si>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</si>
  <si>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</si>
  <si>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</si>
  <si>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</si>
  <si>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</si>
  <si>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</si>
  <si>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</si>
  <si>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</si>
  <si>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</si>
  <si>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</si>
  <si>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</si>
  <si>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</si>
  <si>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</si>
  <si>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</si>
  <si>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</si>
  <si>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</si>
  <si>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</si>
  <si>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</si>
  <si>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</si>
  <si>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</si>
  <si>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</si>
  <si>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</si>
  <si>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</si>
  <si>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</si>
  <si>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</si>
  <si>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</si>
  <si>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</si>
  <si>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</si>
  <si>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</si>
  <si>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</si>
  <si>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</si>
  <si>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</si>
  <si>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</si>
  <si>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</si>
  <si>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</si>
  <si>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</si>
  <si>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</si>
  <si>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</si>
  <si>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</si>
  <si>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</si>
  <si>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</si>
  <si>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</si>
  <si>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</si>
  <si>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</si>
  <si>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</si>
  <si>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Рыба, тушённая с овощами, (горбуша) 90/100</t>
  </si>
  <si>
    <t>Утверждено:</t>
  </si>
  <si>
    <t>Директор МБОУ Красноманычской ООШ</t>
  </si>
  <si>
    <t>_____________  И.П.Ермакова</t>
  </si>
  <si>
    <t xml:space="preserve">Согласовано: </t>
  </si>
  <si>
    <t xml:space="preserve">Начальник территориального отдела </t>
  </si>
  <si>
    <t>Управления Роспотребнадзора по Ростовской</t>
  </si>
  <si>
    <t xml:space="preserve">области в г.Новочеркасске, Аксайском, </t>
  </si>
  <si>
    <t>Багаевском, Веселовском районах</t>
  </si>
  <si>
    <t>Главный государственный санитарный врач по</t>
  </si>
  <si>
    <t>г.Новочеркасску, Аксайскому, Багаевскому,</t>
  </si>
  <si>
    <t>Веселовскому районам Ростовской области</t>
  </si>
  <si>
    <t>_____________________А.В.Степанова</t>
  </si>
  <si>
    <t>"______" ____________________2020 год</t>
  </si>
  <si>
    <t>Примерное меню</t>
  </si>
  <si>
    <t>для питания обучающихся</t>
  </si>
  <si>
    <t>МБОУ Красноманычской ООШ</t>
  </si>
  <si>
    <t>на 2020-2021 учебный год</t>
  </si>
  <si>
    <t>возраст 7-11 лет</t>
  </si>
  <si>
    <t>Меню разработано на основе:</t>
  </si>
  <si>
    <t xml:space="preserve">Методических рекомендаций МР ".2.4.0179.--20" "Организация питания обучающихся в </t>
  </si>
  <si>
    <t>общеобразовательных организациях"</t>
  </si>
  <si>
    <t xml:space="preserve">Десятидневное меню  для обучающихся МБОУ Красноманычской  ООШ (возраст 7-10 лет). </t>
  </si>
  <si>
    <t xml:space="preserve">Десятидневное меню  для обучающихся МБОУ Красноманычской  ООШ (возраст 11-17 лет). </t>
  </si>
  <si>
    <t xml:space="preserve">Салат из моркови, яблок </t>
  </si>
  <si>
    <t xml:space="preserve">Салат из свеклы отварной </t>
  </si>
  <si>
    <t xml:space="preserve">Салат из свеклы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</si>
</sst>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0"/>
  </numFmts>
  <fonts count="64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rgb="FF00000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1" xfId="0" applyFont="1" applyBorder="1" applyAlignment="1">
      <alignment/>
    </xf>
    <xf numFmtId="10" fontId="53" fillId="0" borderId="11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4" fillId="2" borderId="11" xfId="0" applyFont="1" applyFill="1" applyBorder="1" applyAlignment="1">
      <alignment/>
    </xf>
    <xf numFmtId="0" fontId="55" fillId="2" borderId="11" xfId="0" applyFont="1" applyFill="1" applyBorder="1" applyAlignment="1">
      <alignment horizontal="left" vertical="center" wrapText="1"/>
    </xf>
    <xf numFmtId="0" fontId="55" fillId="2" borderId="0" xfId="0" applyFont="1" applyFill="1" applyAlignment="1">
      <alignment/>
    </xf>
    <xf numFmtId="0" fontId="55" fillId="2" borderId="12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6" fillId="0" borderId="11" xfId="0" applyFont="1" applyBorder="1" applyAlignment="1">
      <alignment wrapText="1"/>
    </xf>
    <xf numFmtId="0" fontId="56" fillId="0" borderId="12" xfId="0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/>
    </xf>
    <xf numFmtId="0" fontId="5" fillId="33" borderId="11" xfId="0" applyFont="1" applyFill="1" applyBorder="1" applyAlignment="1">
      <alignment wrapText="1"/>
    </xf>
    <xf numFmtId="0" fontId="57" fillId="33" borderId="11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5" fillId="2" borderId="13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/>
    </xf>
    <xf numFmtId="0" fontId="58" fillId="0" borderId="0" xfId="0" applyFont="1" applyAlignment="1">
      <alignment vertical="center"/>
    </xf>
    <xf numFmtId="166" fontId="5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5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/>
    </xf>
    <xf numFmtId="0" fontId="59" fillId="0" borderId="11" xfId="0" applyFont="1" applyFill="1" applyBorder="1" applyAlignment="1">
      <alignment/>
    </xf>
    <xf numFmtId="2" fontId="59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/>
    </xf>
    <xf numFmtId="0" fontId="60" fillId="0" borderId="15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/>
    </xf>
    <xf numFmtId="10" fontId="3" fillId="0" borderId="17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" fontId="61" fillId="0" borderId="16" xfId="0" applyNumberFormat="1" applyFont="1" applyFill="1" applyBorder="1" applyAlignment="1">
      <alignment/>
    </xf>
    <xf numFmtId="164" fontId="61" fillId="0" borderId="16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53" fillId="0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165" fontId="62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10" fontId="53" fillId="0" borderId="11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10" fontId="53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0" borderId="15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9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4" fillId="34" borderId="22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2" borderId="11" xfId="0" applyFont="1" applyFill="1" applyBorder="1" applyAlignment="1">
      <alignment horizontal="center" vertical="center" wrapText="1"/>
    </xf>
    <xf numFmtId="0" fontId="54" fillId="16" borderId="23" xfId="0" applyFont="1" applyFill="1" applyBorder="1" applyAlignment="1">
      <alignment horizontal="center"/>
    </xf>
    <xf numFmtId="0" fontId="54" fillId="16" borderId="0" xfId="0" applyFont="1" applyFill="1" applyAlignment="1">
      <alignment horizontal="center"/>
    </xf>
    <xf numFmtId="0" fontId="54" fillId="16" borderId="17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16" borderId="24" xfId="0" applyFont="1" applyFill="1" applyBorder="1" applyAlignment="1">
      <alignment horizontal="center"/>
    </xf>
    <xf numFmtId="0" fontId="54" fillId="16" borderId="18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 wrapText="1"/>
    </xf>
    <xf numFmtId="0" fontId="54" fillId="16" borderId="13" xfId="0" applyFont="1" applyFill="1" applyBorder="1" applyAlignment="1">
      <alignment horizontal="center"/>
    </xf>
    <xf numFmtId="0" fontId="54" fillId="16" borderId="14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center"/>
    </xf>
    <xf numFmtId="0" fontId="54" fillId="16" borderId="22" xfId="0" applyFont="1" applyFill="1" applyBorder="1" applyAlignment="1">
      <alignment horizontal="center"/>
    </xf>
    <xf numFmtId="0" fontId="54" fillId="16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7"/>
  <sheetViews>
    <sheetView tabSelected="1" view="pageBreakPreview" zoomScaleSheetLayoutView="100" workbookViewId="0" topLeftCell="A1">
      <selection activeCell="N8" sqref="N8"/>
    </sheetView>
  </sheetViews>
  <sheetFormatPr defaultColWidth="9.140625" defaultRowHeight="12.75"/>
  <cols>
    <col min="19" max="19" width="0.71875" style="0" customWidth="1"/>
    <col min="20" max="23" width="0" style="0" hidden="1" customWidth="1"/>
  </cols>
  <sheetData>
    <row r="4" spans="2:14" ht="12.75">
      <c r="B4" t="s">
        <v>471</v>
      </c>
      <c r="N4" t="s">
        <v>468</v>
      </c>
    </row>
    <row r="5" ht="12.75">
      <c r="B5" t="s">
        <v>472</v>
      </c>
    </row>
    <row r="6" spans="2:14" ht="12.75">
      <c r="B6" t="s">
        <v>473</v>
      </c>
      <c r="N6" t="s">
        <v>469</v>
      </c>
    </row>
    <row r="7" ht="12.75">
      <c r="B7" t="s">
        <v>474</v>
      </c>
    </row>
    <row r="8" spans="2:14" ht="12.75">
      <c r="B8" t="s">
        <v>475</v>
      </c>
      <c r="N8" t="s">
        <v>470</v>
      </c>
    </row>
    <row r="9" ht="12.75">
      <c r="B9" t="s">
        <v>476</v>
      </c>
    </row>
    <row r="10" ht="12.75">
      <c r="B10" t="s">
        <v>477</v>
      </c>
    </row>
    <row r="11" ht="12.75">
      <c r="B11" t="s">
        <v>478</v>
      </c>
    </row>
    <row r="12" ht="12.75">
      <c r="B12" t="s">
        <v>479</v>
      </c>
    </row>
    <row r="13" ht="12.75">
      <c r="B13" t="s">
        <v>480</v>
      </c>
    </row>
    <row r="16" spans="8:10" ht="20.25">
      <c r="H16" s="24"/>
      <c r="I16" s="24" t="s">
        <v>481</v>
      </c>
      <c r="J16" s="24"/>
    </row>
    <row r="17" spans="8:10" ht="20.25">
      <c r="H17" s="24" t="s">
        <v>482</v>
      </c>
      <c r="I17" s="24"/>
      <c r="J17" s="24"/>
    </row>
    <row r="18" spans="8:10" ht="20.25">
      <c r="H18" s="24" t="s">
        <v>483</v>
      </c>
      <c r="I18" s="24"/>
      <c r="J18" s="24"/>
    </row>
    <row r="19" spans="8:10" ht="20.25">
      <c r="H19" s="24" t="s">
        <v>484</v>
      </c>
      <c r="I19" s="24"/>
      <c r="J19" s="24"/>
    </row>
    <row r="20" spans="8:10" ht="20.25">
      <c r="H20" s="24" t="s">
        <v>485</v>
      </c>
      <c r="I20" s="24"/>
      <c r="J20" s="24"/>
    </row>
    <row r="21" spans="8:10" ht="20.25">
      <c r="H21" s="24"/>
      <c r="I21" s="24"/>
      <c r="J21" s="24"/>
    </row>
    <row r="22" spans="8:10" ht="20.25">
      <c r="H22" s="24"/>
      <c r="I22" s="24"/>
      <c r="J22" s="24"/>
    </row>
    <row r="23" spans="8:10" ht="20.25">
      <c r="H23" s="24"/>
      <c r="I23" s="24"/>
      <c r="J23" s="24"/>
    </row>
    <row r="25" ht="12.75">
      <c r="A25" t="s">
        <v>486</v>
      </c>
    </row>
    <row r="26" ht="12.75">
      <c r="A26" t="s">
        <v>487</v>
      </c>
    </row>
    <row r="27" ht="12.75">
      <c r="A27" t="s">
        <v>488</v>
      </c>
    </row>
  </sheetData>
  <sheetProtection/>
  <printOptions/>
  <pageMargins left="0.75" right="0.75" top="1" bottom="1" header="0.5" footer="0.5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129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  <col min="18" max="18" width="11.421875" style="0" customWidth="1"/>
    <col min="19" max="19" width="0.71875" style="0" customWidth="1"/>
    <col min="20" max="23" width="11.421875" style="0" hidden="1" customWidth="1"/>
  </cols>
  <sheetData>
    <row r="1" spans="1:18" ht="18.75">
      <c r="A1" s="26"/>
      <c r="B1" s="102" t="s">
        <v>489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6"/>
    </row>
    <row r="2" spans="1:18" ht="12.75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6"/>
    </row>
    <row r="3" spans="1:18" ht="12.75" customHeight="1">
      <c r="A3" s="93" t="s">
        <v>180</v>
      </c>
      <c r="B3" s="94" t="s">
        <v>8</v>
      </c>
      <c r="C3" s="96" t="s">
        <v>9</v>
      </c>
      <c r="D3" s="96" t="s">
        <v>10</v>
      </c>
      <c r="E3" s="98" t="s">
        <v>11</v>
      </c>
      <c r="F3" s="99"/>
      <c r="G3" s="100"/>
      <c r="H3" s="101" t="s">
        <v>12</v>
      </c>
      <c r="I3" s="98" t="s">
        <v>13</v>
      </c>
      <c r="J3" s="99"/>
      <c r="K3" s="100"/>
      <c r="L3" s="98" t="s">
        <v>14</v>
      </c>
      <c r="M3" s="99"/>
      <c r="N3" s="99"/>
      <c r="O3" s="99"/>
      <c r="P3" s="100"/>
      <c r="Q3" s="28"/>
      <c r="R3" s="26"/>
    </row>
    <row r="4" spans="1:18" ht="15" customHeight="1">
      <c r="A4" s="93"/>
      <c r="B4" s="95"/>
      <c r="C4" s="97"/>
      <c r="D4" s="97"/>
      <c r="E4" s="28" t="s">
        <v>15</v>
      </c>
      <c r="F4" s="28" t="s">
        <v>16</v>
      </c>
      <c r="G4" s="28" t="s">
        <v>17</v>
      </c>
      <c r="H4" s="101"/>
      <c r="I4" s="28" t="s">
        <v>18</v>
      </c>
      <c r="J4" s="28" t="s">
        <v>19</v>
      </c>
      <c r="K4" s="28" t="s">
        <v>20</v>
      </c>
      <c r="L4" s="28" t="s">
        <v>21</v>
      </c>
      <c r="M4" s="28" t="s">
        <v>22</v>
      </c>
      <c r="N4" s="28" t="s">
        <v>23</v>
      </c>
      <c r="O4" s="28" t="s">
        <v>24</v>
      </c>
      <c r="P4" s="28" t="s">
        <v>25</v>
      </c>
      <c r="Q4" s="28" t="s">
        <v>26</v>
      </c>
      <c r="R4" s="26"/>
    </row>
    <row r="5" spans="1:18" ht="42.75" customHeight="1">
      <c r="A5" s="29"/>
      <c r="B5" s="30" t="s">
        <v>7</v>
      </c>
      <c r="C5" s="31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18" ht="12.75">
      <c r="A6" s="32"/>
      <c r="B6" s="92" t="s">
        <v>1</v>
      </c>
      <c r="C6" s="103"/>
      <c r="D6" s="2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25.5">
      <c r="A7" s="34" t="s">
        <v>189</v>
      </c>
      <c r="B7" s="29" t="s">
        <v>129</v>
      </c>
      <c r="C7" s="29" t="s">
        <v>32</v>
      </c>
      <c r="D7" s="29">
        <v>60</v>
      </c>
      <c r="E7" s="33">
        <v>1.22</v>
      </c>
      <c r="F7" s="33">
        <v>3.067</v>
      </c>
      <c r="G7" s="33">
        <v>6.46</v>
      </c>
      <c r="H7" s="33">
        <v>59.103</v>
      </c>
      <c r="I7" s="33">
        <v>0.023</v>
      </c>
      <c r="J7" s="33">
        <v>28.3</v>
      </c>
      <c r="K7" s="33"/>
      <c r="L7" s="33">
        <v>1.414</v>
      </c>
      <c r="M7" s="33">
        <v>31.92</v>
      </c>
      <c r="N7" s="33">
        <v>23.68</v>
      </c>
      <c r="O7" s="33">
        <v>12.96</v>
      </c>
      <c r="P7" s="33">
        <v>0.437</v>
      </c>
      <c r="Q7" s="33">
        <v>161.86</v>
      </c>
      <c r="R7" s="26"/>
    </row>
    <row r="8" spans="1:18" ht="12.75">
      <c r="A8" s="34" t="s">
        <v>190</v>
      </c>
      <c r="B8" s="29" t="s">
        <v>78</v>
      </c>
      <c r="C8" s="29" t="s">
        <v>33</v>
      </c>
      <c r="D8" s="29">
        <v>250</v>
      </c>
      <c r="E8" s="33">
        <v>2.014</v>
      </c>
      <c r="F8" s="33">
        <v>5.165</v>
      </c>
      <c r="G8" s="33">
        <v>13.744</v>
      </c>
      <c r="H8" s="33">
        <v>110.485</v>
      </c>
      <c r="I8" s="33">
        <v>0.061</v>
      </c>
      <c r="J8" s="33">
        <v>22.1</v>
      </c>
      <c r="K8" s="33"/>
      <c r="L8" s="33">
        <v>2.42</v>
      </c>
      <c r="M8" s="33">
        <v>34.904</v>
      </c>
      <c r="N8" s="33" t="s">
        <v>470</v>
      </c>
      <c r="O8" s="33">
        <v>25.866</v>
      </c>
      <c r="P8" s="33">
        <v>1.212</v>
      </c>
      <c r="Q8" s="33">
        <v>225.4</v>
      </c>
      <c r="R8" s="26"/>
    </row>
    <row r="9" spans="1:18" ht="25.5">
      <c r="A9" s="34" t="s">
        <v>198</v>
      </c>
      <c r="B9" s="29" t="s">
        <v>227</v>
      </c>
      <c r="C9" s="29" t="s">
        <v>177</v>
      </c>
      <c r="D9" s="29">
        <v>90</v>
      </c>
      <c r="E9" s="33">
        <v>14.598</v>
      </c>
      <c r="F9" s="33">
        <v>14.275125</v>
      </c>
      <c r="G9" s="33">
        <v>13.682250000000002</v>
      </c>
      <c r="H9" s="33">
        <v>241.754625</v>
      </c>
      <c r="I9" s="33">
        <v>0.08549999999999999</v>
      </c>
      <c r="J9" s="33">
        <v>0</v>
      </c>
      <c r="K9" s="33">
        <v>0</v>
      </c>
      <c r="L9" s="33">
        <v>2.1262499999999998</v>
      </c>
      <c r="M9" s="33">
        <v>20.66625</v>
      </c>
      <c r="N9" s="33">
        <v>151.4025</v>
      </c>
      <c r="O9" s="33">
        <v>24.525000000000002</v>
      </c>
      <c r="P9" s="33">
        <v>2.469375</v>
      </c>
      <c r="Q9" s="33">
        <v>0</v>
      </c>
      <c r="R9" s="26"/>
    </row>
    <row r="10" spans="1:18" ht="12.75">
      <c r="A10" s="34" t="s">
        <v>208</v>
      </c>
      <c r="B10" s="29"/>
      <c r="C10" s="29" t="s">
        <v>4</v>
      </c>
      <c r="D10" s="29">
        <v>10</v>
      </c>
      <c r="E10" s="33">
        <v>0.26</v>
      </c>
      <c r="F10" s="33">
        <v>1.5</v>
      </c>
      <c r="G10" s="33">
        <v>0.36</v>
      </c>
      <c r="H10" s="33">
        <v>16.2</v>
      </c>
      <c r="I10" s="33">
        <v>0.003</v>
      </c>
      <c r="J10" s="33">
        <v>0.04</v>
      </c>
      <c r="K10" s="33">
        <v>10</v>
      </c>
      <c r="L10" s="33">
        <v>0.03</v>
      </c>
      <c r="M10" s="33">
        <v>8.8</v>
      </c>
      <c r="N10" s="33">
        <v>6.1</v>
      </c>
      <c r="O10" s="33">
        <v>0.9</v>
      </c>
      <c r="P10" s="33">
        <v>0.02</v>
      </c>
      <c r="Q10" s="33">
        <v>10.7</v>
      </c>
      <c r="R10" s="26"/>
    </row>
    <row r="11" spans="1:18" ht="51">
      <c r="A11" s="34" t="s">
        <v>207</v>
      </c>
      <c r="B11" s="29" t="s">
        <v>130</v>
      </c>
      <c r="C11" s="29" t="s">
        <v>34</v>
      </c>
      <c r="D11" s="29">
        <v>150</v>
      </c>
      <c r="E11" s="33">
        <v>3.804</v>
      </c>
      <c r="F11" s="33">
        <v>2.715</v>
      </c>
      <c r="G11" s="33">
        <v>39.999</v>
      </c>
      <c r="H11" s="33">
        <v>199.647</v>
      </c>
      <c r="I11" s="33">
        <v>0.044</v>
      </c>
      <c r="J11" s="33"/>
      <c r="K11" s="33">
        <v>12</v>
      </c>
      <c r="L11" s="33">
        <v>0.246</v>
      </c>
      <c r="M11" s="33">
        <v>16.08</v>
      </c>
      <c r="N11" s="33">
        <v>84.15</v>
      </c>
      <c r="O11" s="33">
        <v>27.66</v>
      </c>
      <c r="P11" s="33">
        <v>0.633</v>
      </c>
      <c r="Q11" s="33">
        <v>13.5</v>
      </c>
      <c r="R11" s="26"/>
    </row>
    <row r="12" spans="1:18" ht="38.25">
      <c r="A12" s="34" t="s">
        <v>193</v>
      </c>
      <c r="B12" s="29" t="s">
        <v>123</v>
      </c>
      <c r="C12" s="29" t="s">
        <v>179</v>
      </c>
      <c r="D12" s="29">
        <v>200</v>
      </c>
      <c r="E12" s="33">
        <v>0.16</v>
      </c>
      <c r="F12" s="33">
        <v>0.16</v>
      </c>
      <c r="G12" s="33">
        <v>15.896</v>
      </c>
      <c r="H12" s="33">
        <v>66.68</v>
      </c>
      <c r="I12" s="33">
        <v>0.012</v>
      </c>
      <c r="J12" s="33">
        <v>4</v>
      </c>
      <c r="K12" s="33"/>
      <c r="L12" s="33">
        <v>0.08</v>
      </c>
      <c r="M12" s="33">
        <v>6.4</v>
      </c>
      <c r="N12" s="33">
        <v>4.4</v>
      </c>
      <c r="O12" s="33">
        <v>3.6</v>
      </c>
      <c r="P12" s="33">
        <v>0.916</v>
      </c>
      <c r="Q12" s="33">
        <v>12</v>
      </c>
      <c r="R12" s="26"/>
    </row>
    <row r="13" spans="1:18" ht="12.75">
      <c r="A13" s="34" t="s">
        <v>184</v>
      </c>
      <c r="B13" s="29"/>
      <c r="C13" s="29" t="s">
        <v>5</v>
      </c>
      <c r="D13" s="29">
        <v>30</v>
      </c>
      <c r="E13" s="33">
        <v>2.28</v>
      </c>
      <c r="F13" s="33">
        <v>0.27</v>
      </c>
      <c r="G13" s="33">
        <v>13.86</v>
      </c>
      <c r="H13" s="33">
        <v>66.3</v>
      </c>
      <c r="I13" s="33">
        <v>0.048</v>
      </c>
      <c r="J13" s="33"/>
      <c r="K13" s="33"/>
      <c r="L13" s="33">
        <v>0.39</v>
      </c>
      <c r="M13" s="33">
        <v>6.9</v>
      </c>
      <c r="N13" s="33">
        <v>26.1</v>
      </c>
      <c r="O13" s="33">
        <v>9.9</v>
      </c>
      <c r="P13" s="33">
        <v>0.6</v>
      </c>
      <c r="Q13" s="33"/>
      <c r="R13" s="26"/>
    </row>
    <row r="14" spans="1:18" ht="25.5">
      <c r="A14" s="34" t="s">
        <v>185</v>
      </c>
      <c r="B14" s="29"/>
      <c r="C14" s="29" t="s">
        <v>6</v>
      </c>
      <c r="D14" s="29">
        <v>40</v>
      </c>
      <c r="E14" s="33">
        <v>2.9333333333333336</v>
      </c>
      <c r="F14" s="33">
        <v>0.5333333333333333</v>
      </c>
      <c r="G14" s="33">
        <v>17.333333333333332</v>
      </c>
      <c r="H14" s="33">
        <v>85.33333333333333</v>
      </c>
      <c r="I14" s="33">
        <v>0.08</v>
      </c>
      <c r="J14" s="33">
        <v>0</v>
      </c>
      <c r="K14" s="33">
        <v>0</v>
      </c>
      <c r="L14" s="33">
        <v>0.39999999999999997</v>
      </c>
      <c r="M14" s="33">
        <v>13.200000000000001</v>
      </c>
      <c r="N14" s="33">
        <v>77.60000000000001</v>
      </c>
      <c r="O14" s="33">
        <v>22.8</v>
      </c>
      <c r="P14" s="33">
        <v>1.8</v>
      </c>
      <c r="Q14" s="33">
        <v>0.39999999999999997</v>
      </c>
      <c r="R14" s="26"/>
    </row>
    <row r="15" spans="1:22" ht="18.75" customHeight="1">
      <c r="A15" s="32"/>
      <c r="B15" s="90" t="s">
        <v>35</v>
      </c>
      <c r="C15" s="91"/>
      <c r="D15" s="36">
        <f aca="true" t="shared" si="0" ref="D15:Q15">SUM(D7:D14)</f>
        <v>830</v>
      </c>
      <c r="E15" s="37">
        <f t="shared" si="0"/>
        <v>27.269333333333336</v>
      </c>
      <c r="F15" s="37">
        <f t="shared" si="0"/>
        <v>27.685458333333333</v>
      </c>
      <c r="G15" s="37">
        <f t="shared" si="0"/>
        <v>121.33458333333333</v>
      </c>
      <c r="H15" s="37">
        <f t="shared" si="0"/>
        <v>845.5029583333334</v>
      </c>
      <c r="I15" s="37">
        <f t="shared" si="0"/>
        <v>0.3565</v>
      </c>
      <c r="J15" s="37">
        <f t="shared" si="0"/>
        <v>54.440000000000005</v>
      </c>
      <c r="K15" s="37">
        <f t="shared" si="0"/>
        <v>22</v>
      </c>
      <c r="L15" s="37">
        <f t="shared" si="0"/>
        <v>7.10625</v>
      </c>
      <c r="M15" s="37">
        <f t="shared" si="0"/>
        <v>138.87025000000003</v>
      </c>
      <c r="N15" s="37">
        <f t="shared" si="0"/>
        <v>373.4325</v>
      </c>
      <c r="O15" s="37">
        <f t="shared" si="0"/>
        <v>128.211</v>
      </c>
      <c r="P15" s="37">
        <f t="shared" si="0"/>
        <v>8.087375</v>
      </c>
      <c r="Q15" s="37">
        <f t="shared" si="0"/>
        <v>423.85999999999996</v>
      </c>
      <c r="R15" s="26"/>
      <c r="U15">
        <v>80</v>
      </c>
      <c r="V15">
        <v>150</v>
      </c>
    </row>
    <row r="16" spans="1:23" ht="38.25" customHeight="1">
      <c r="A16" s="32"/>
      <c r="B16" s="38" t="s">
        <v>36</v>
      </c>
      <c r="C16" s="29"/>
      <c r="D16" s="2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/>
      <c r="U16">
        <f>U15*0.3</f>
        <v>24</v>
      </c>
      <c r="V16">
        <f>V15*0.3</f>
        <v>45</v>
      </c>
      <c r="W16">
        <f>U16+V16</f>
        <v>69</v>
      </c>
    </row>
    <row r="17" spans="1:18" ht="12.75">
      <c r="A17" s="32"/>
      <c r="B17" s="39" t="s">
        <v>1</v>
      </c>
      <c r="C17" s="29"/>
      <c r="D17" s="29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/>
    </row>
    <row r="18" spans="1:18" ht="25.5">
      <c r="A18" s="34" t="s">
        <v>189</v>
      </c>
      <c r="B18" s="29" t="s">
        <v>131</v>
      </c>
      <c r="C18" s="29" t="s">
        <v>41</v>
      </c>
      <c r="D18" s="29">
        <v>60</v>
      </c>
      <c r="E18" s="33">
        <v>0.466</v>
      </c>
      <c r="F18" s="33">
        <v>3.076</v>
      </c>
      <c r="G18" s="33">
        <v>1.501</v>
      </c>
      <c r="H18" s="33">
        <v>36.243</v>
      </c>
      <c r="I18" s="33">
        <v>0.024</v>
      </c>
      <c r="J18" s="33">
        <v>8.72</v>
      </c>
      <c r="K18" s="33"/>
      <c r="L18" s="33">
        <v>1.544</v>
      </c>
      <c r="M18" s="33">
        <v>7.63</v>
      </c>
      <c r="N18" s="33">
        <v>13.9</v>
      </c>
      <c r="O18" s="33">
        <v>8.74</v>
      </c>
      <c r="P18" s="33">
        <v>0.366</v>
      </c>
      <c r="Q18" s="33">
        <v>40.67</v>
      </c>
      <c r="R18" s="26"/>
    </row>
    <row r="19" spans="1:18" ht="38.25">
      <c r="A19" s="34" t="s">
        <v>188</v>
      </c>
      <c r="B19" s="29" t="s">
        <v>132</v>
      </c>
      <c r="C19" s="40" t="s">
        <v>133</v>
      </c>
      <c r="D19" s="29">
        <v>250</v>
      </c>
      <c r="E19" s="33">
        <v>10.8</v>
      </c>
      <c r="F19" s="33">
        <v>3.632</v>
      </c>
      <c r="G19" s="33">
        <v>17.247</v>
      </c>
      <c r="H19" s="33">
        <v>145.55</v>
      </c>
      <c r="I19" s="33">
        <v>0.133</v>
      </c>
      <c r="J19" s="33">
        <v>17.305</v>
      </c>
      <c r="K19" s="33">
        <v>33.84</v>
      </c>
      <c r="L19" s="33">
        <v>1.618</v>
      </c>
      <c r="M19" s="33">
        <v>31.507</v>
      </c>
      <c r="N19" s="33">
        <v>132.187</v>
      </c>
      <c r="O19" s="33">
        <v>27.335</v>
      </c>
      <c r="P19" s="33">
        <v>1.53</v>
      </c>
      <c r="Q19" s="33">
        <v>233.099</v>
      </c>
      <c r="R19" s="26"/>
    </row>
    <row r="20" spans="1:18" ht="51">
      <c r="A20" s="34" t="s">
        <v>204</v>
      </c>
      <c r="B20" s="29" t="s">
        <v>134</v>
      </c>
      <c r="C20" s="40" t="s">
        <v>467</v>
      </c>
      <c r="D20" s="29">
        <v>190</v>
      </c>
      <c r="E20" s="33">
        <v>17.53897752</v>
      </c>
      <c r="F20" s="33">
        <v>10.3220734</v>
      </c>
      <c r="G20" s="33">
        <v>5.23695648</v>
      </c>
      <c r="H20" s="33">
        <v>184.6861774</v>
      </c>
      <c r="I20" s="33">
        <v>0.20211756</v>
      </c>
      <c r="J20" s="33">
        <v>7.4109772000000005</v>
      </c>
      <c r="K20" s="33">
        <v>24.13344</v>
      </c>
      <c r="L20" s="33">
        <v>3.66828288</v>
      </c>
      <c r="M20" s="33">
        <v>36.2705492</v>
      </c>
      <c r="N20" s="33">
        <v>196.3557012</v>
      </c>
      <c r="O20" s="33">
        <v>44.0234168</v>
      </c>
      <c r="P20" s="33">
        <v>1.06388248</v>
      </c>
      <c r="Q20" s="33">
        <v>745.11996</v>
      </c>
      <c r="R20" s="26"/>
    </row>
    <row r="21" spans="1:18" ht="38.25">
      <c r="A21" s="34" t="s">
        <v>193</v>
      </c>
      <c r="B21" s="29" t="s">
        <v>135</v>
      </c>
      <c r="C21" s="29" t="s">
        <v>101</v>
      </c>
      <c r="D21" s="29">
        <v>200</v>
      </c>
      <c r="E21" s="33">
        <v>0.261</v>
      </c>
      <c r="F21" s="33">
        <v>0.042</v>
      </c>
      <c r="G21" s="33">
        <v>25.074</v>
      </c>
      <c r="H21" s="33">
        <v>102.09</v>
      </c>
      <c r="I21" s="33">
        <v>0.006</v>
      </c>
      <c r="J21" s="33">
        <v>3.15</v>
      </c>
      <c r="K21" s="33"/>
      <c r="L21" s="33">
        <v>0.063</v>
      </c>
      <c r="M21" s="33">
        <v>11.37</v>
      </c>
      <c r="N21" s="33">
        <v>6.3</v>
      </c>
      <c r="O21" s="33">
        <v>5.46</v>
      </c>
      <c r="P21" s="33">
        <v>0.15</v>
      </c>
      <c r="Q21" s="33">
        <v>3.57</v>
      </c>
      <c r="R21" s="26"/>
    </row>
    <row r="22" spans="1:18" ht="12.75">
      <c r="A22" s="34" t="s">
        <v>184</v>
      </c>
      <c r="B22" s="29"/>
      <c r="C22" s="29" t="s">
        <v>5</v>
      </c>
      <c r="D22" s="29">
        <v>30</v>
      </c>
      <c r="E22" s="33">
        <v>2.28</v>
      </c>
      <c r="F22" s="33">
        <v>0.27</v>
      </c>
      <c r="G22" s="33">
        <v>13.86</v>
      </c>
      <c r="H22" s="33">
        <v>66.3</v>
      </c>
      <c r="I22" s="33">
        <v>0.048</v>
      </c>
      <c r="J22" s="33"/>
      <c r="K22" s="33"/>
      <c r="L22" s="33">
        <v>0.39</v>
      </c>
      <c r="M22" s="33">
        <v>6.9</v>
      </c>
      <c r="N22" s="33">
        <v>26.1</v>
      </c>
      <c r="O22" s="33">
        <v>9.9</v>
      </c>
      <c r="P22" s="33">
        <v>0.6</v>
      </c>
      <c r="Q22" s="33"/>
      <c r="R22" s="26"/>
    </row>
    <row r="23" spans="1:18" ht="25.5">
      <c r="A23" s="34" t="s">
        <v>185</v>
      </c>
      <c r="B23" s="29"/>
      <c r="C23" s="29" t="s">
        <v>6</v>
      </c>
      <c r="D23" s="29">
        <v>40</v>
      </c>
      <c r="E23" s="33">
        <v>2.9333333333333336</v>
      </c>
      <c r="F23" s="33">
        <v>0.5333333333333333</v>
      </c>
      <c r="G23" s="33">
        <v>17.333333333333332</v>
      </c>
      <c r="H23" s="33">
        <v>85.33333333333333</v>
      </c>
      <c r="I23" s="33">
        <v>0.08</v>
      </c>
      <c r="J23" s="33">
        <v>0</v>
      </c>
      <c r="K23" s="33">
        <v>0</v>
      </c>
      <c r="L23" s="33">
        <v>0.39999999999999997</v>
      </c>
      <c r="M23" s="33">
        <v>13.200000000000001</v>
      </c>
      <c r="N23" s="33">
        <v>77.60000000000001</v>
      </c>
      <c r="O23" s="33">
        <v>22.8</v>
      </c>
      <c r="P23" s="33">
        <v>1.8</v>
      </c>
      <c r="Q23" s="33">
        <v>0.39999999999999997</v>
      </c>
      <c r="R23" s="26"/>
    </row>
    <row r="24" spans="1:18" ht="12.75">
      <c r="A24" s="32"/>
      <c r="B24" s="90" t="s">
        <v>35</v>
      </c>
      <c r="C24" s="91"/>
      <c r="D24" s="36">
        <f aca="true" t="shared" si="1" ref="D24:Q24">SUM(D18:D23)</f>
        <v>770</v>
      </c>
      <c r="E24" s="37">
        <f t="shared" si="1"/>
        <v>34.279310853333335</v>
      </c>
      <c r="F24" s="37">
        <f t="shared" si="1"/>
        <v>17.875406733333335</v>
      </c>
      <c r="G24" s="37">
        <f t="shared" si="1"/>
        <v>80.25228981333333</v>
      </c>
      <c r="H24" s="37">
        <f t="shared" si="1"/>
        <v>620.2025107333334</v>
      </c>
      <c r="I24" s="37">
        <f t="shared" si="1"/>
        <v>0.49311756</v>
      </c>
      <c r="J24" s="37">
        <f t="shared" si="1"/>
        <v>36.585977199999995</v>
      </c>
      <c r="K24" s="37">
        <f t="shared" si="1"/>
        <v>57.973440000000004</v>
      </c>
      <c r="L24" s="37">
        <f t="shared" si="1"/>
        <v>7.68328288</v>
      </c>
      <c r="M24" s="37">
        <f t="shared" si="1"/>
        <v>106.87754920000002</v>
      </c>
      <c r="N24" s="37">
        <f t="shared" si="1"/>
        <v>452.44270120000004</v>
      </c>
      <c r="O24" s="37">
        <f t="shared" si="1"/>
        <v>118.25841679999999</v>
      </c>
      <c r="P24" s="37">
        <f t="shared" si="1"/>
        <v>5.50988248</v>
      </c>
      <c r="Q24" s="37">
        <f t="shared" si="1"/>
        <v>1022.85896</v>
      </c>
      <c r="R24" s="26"/>
    </row>
    <row r="25" spans="1:18" ht="55.5" customHeight="1">
      <c r="A25" s="32"/>
      <c r="B25" s="38" t="s">
        <v>43</v>
      </c>
      <c r="C25" s="29"/>
      <c r="D25" s="29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/>
    </row>
    <row r="26" spans="1:18" ht="12.75">
      <c r="A26" s="32"/>
      <c r="B26" s="41" t="s">
        <v>1</v>
      </c>
      <c r="C26" s="29"/>
      <c r="D26" s="2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/>
    </row>
    <row r="27" spans="1:18" ht="25.5">
      <c r="A27" s="34" t="s">
        <v>189</v>
      </c>
      <c r="B27" s="29" t="s">
        <v>138</v>
      </c>
      <c r="C27" s="29" t="s">
        <v>491</v>
      </c>
      <c r="D27" s="29">
        <v>60</v>
      </c>
      <c r="E27" s="33">
        <v>0.65</v>
      </c>
      <c r="F27" s="33">
        <v>3.097</v>
      </c>
      <c r="G27" s="33">
        <v>6.546</v>
      </c>
      <c r="H27" s="33">
        <v>57.953</v>
      </c>
      <c r="I27" s="33">
        <v>0.031</v>
      </c>
      <c r="J27" s="33">
        <v>9</v>
      </c>
      <c r="K27" s="33"/>
      <c r="L27" s="33">
        <v>1.52</v>
      </c>
      <c r="M27" s="33">
        <v>15.8</v>
      </c>
      <c r="N27" s="33">
        <v>25.46</v>
      </c>
      <c r="O27" s="33">
        <v>17.4</v>
      </c>
      <c r="P27" s="33">
        <v>0.536</v>
      </c>
      <c r="Q27" s="33">
        <v>803</v>
      </c>
      <c r="R27" s="26"/>
    </row>
    <row r="28" spans="1:18" ht="38.25">
      <c r="A28" s="34" t="s">
        <v>188</v>
      </c>
      <c r="B28" s="29" t="s">
        <v>139</v>
      </c>
      <c r="C28" s="29" t="s">
        <v>50</v>
      </c>
      <c r="D28" s="29">
        <v>250</v>
      </c>
      <c r="E28" s="33">
        <v>13.289</v>
      </c>
      <c r="F28" s="33">
        <v>2.863</v>
      </c>
      <c r="G28" s="33">
        <v>14.526</v>
      </c>
      <c r="H28" s="33">
        <v>137.038</v>
      </c>
      <c r="I28" s="33">
        <v>0.192</v>
      </c>
      <c r="J28" s="33">
        <v>1.702</v>
      </c>
      <c r="K28" s="33">
        <v>49.09</v>
      </c>
      <c r="L28" s="33">
        <v>1.33</v>
      </c>
      <c r="M28" s="33">
        <v>25.306</v>
      </c>
      <c r="N28" s="33">
        <v>103.373</v>
      </c>
      <c r="O28" s="33">
        <v>6.57</v>
      </c>
      <c r="P28" s="33">
        <v>1.079</v>
      </c>
      <c r="Q28" s="33">
        <v>44.604</v>
      </c>
      <c r="R28" s="26"/>
    </row>
    <row r="29" spans="1:18" ht="51">
      <c r="A29" s="34" t="s">
        <v>213</v>
      </c>
      <c r="B29" s="29" t="s">
        <v>140</v>
      </c>
      <c r="C29" s="29" t="s">
        <v>51</v>
      </c>
      <c r="D29" s="29">
        <v>200</v>
      </c>
      <c r="E29" s="33">
        <v>21.834</v>
      </c>
      <c r="F29" s="33">
        <v>19.95</v>
      </c>
      <c r="G29" s="33">
        <v>37.538</v>
      </c>
      <c r="H29" s="33">
        <v>418.004</v>
      </c>
      <c r="I29" s="33">
        <v>0.145</v>
      </c>
      <c r="J29" s="33">
        <v>6.47</v>
      </c>
      <c r="K29" s="33">
        <v>67.2</v>
      </c>
      <c r="L29" s="33">
        <v>2.364</v>
      </c>
      <c r="M29" s="33">
        <v>25.315</v>
      </c>
      <c r="N29" s="33">
        <v>239.91</v>
      </c>
      <c r="O29" s="33">
        <v>50.373</v>
      </c>
      <c r="P29" s="33">
        <v>2.319</v>
      </c>
      <c r="Q29" s="33">
        <v>259.4</v>
      </c>
      <c r="R29" s="26"/>
    </row>
    <row r="30" spans="1:18" ht="12.75">
      <c r="A30" s="34" t="s">
        <v>196</v>
      </c>
      <c r="B30" s="29"/>
      <c r="C30" s="29" t="s">
        <v>52</v>
      </c>
      <c r="D30" s="29">
        <v>200</v>
      </c>
      <c r="E30" s="33">
        <v>1</v>
      </c>
      <c r="F30" s="33">
        <v>0.2</v>
      </c>
      <c r="G30" s="33">
        <v>20.2</v>
      </c>
      <c r="H30" s="33">
        <v>92</v>
      </c>
      <c r="I30" s="33">
        <v>0.02</v>
      </c>
      <c r="J30" s="33">
        <v>4</v>
      </c>
      <c r="K30" s="33"/>
      <c r="L30" s="33">
        <v>0.2</v>
      </c>
      <c r="M30" s="33">
        <v>14</v>
      </c>
      <c r="N30" s="33">
        <v>14</v>
      </c>
      <c r="O30" s="33">
        <v>8</v>
      </c>
      <c r="P30" s="33">
        <v>2.8</v>
      </c>
      <c r="Q30" s="33"/>
      <c r="R30" s="26"/>
    </row>
    <row r="31" spans="1:18" ht="12.75">
      <c r="A31" s="34" t="s">
        <v>184</v>
      </c>
      <c r="B31" s="29"/>
      <c r="C31" s="29" t="s">
        <v>5</v>
      </c>
      <c r="D31" s="29">
        <v>30</v>
      </c>
      <c r="E31" s="33">
        <v>2.28</v>
      </c>
      <c r="F31" s="33">
        <v>0.27</v>
      </c>
      <c r="G31" s="33">
        <v>13.86</v>
      </c>
      <c r="H31" s="33">
        <v>66.3</v>
      </c>
      <c r="I31" s="33">
        <v>0.048</v>
      </c>
      <c r="J31" s="33"/>
      <c r="K31" s="33"/>
      <c r="L31" s="33">
        <v>0.39</v>
      </c>
      <c r="M31" s="33">
        <v>6.9</v>
      </c>
      <c r="N31" s="33">
        <v>26.1</v>
      </c>
      <c r="O31" s="33">
        <v>9.9</v>
      </c>
      <c r="P31" s="33">
        <v>0.6</v>
      </c>
      <c r="Q31" s="33"/>
      <c r="R31" s="26"/>
    </row>
    <row r="32" spans="1:18" ht="25.5">
      <c r="A32" s="34" t="s">
        <v>185</v>
      </c>
      <c r="B32" s="29"/>
      <c r="C32" s="29" t="s">
        <v>6</v>
      </c>
      <c r="D32" s="29">
        <v>40</v>
      </c>
      <c r="E32" s="33">
        <v>2.9333333333333336</v>
      </c>
      <c r="F32" s="33">
        <v>0.5333333333333333</v>
      </c>
      <c r="G32" s="33">
        <v>17.333333333333332</v>
      </c>
      <c r="H32" s="33">
        <v>85.33333333333333</v>
      </c>
      <c r="I32" s="33">
        <v>0.08</v>
      </c>
      <c r="J32" s="33">
        <v>0</v>
      </c>
      <c r="K32" s="33">
        <v>0</v>
      </c>
      <c r="L32" s="33">
        <v>0.39999999999999997</v>
      </c>
      <c r="M32" s="33">
        <v>13.200000000000001</v>
      </c>
      <c r="N32" s="33">
        <v>77.60000000000001</v>
      </c>
      <c r="O32" s="33">
        <v>22.8</v>
      </c>
      <c r="P32" s="33">
        <v>1.8</v>
      </c>
      <c r="Q32" s="33">
        <v>0.39999999999999997</v>
      </c>
      <c r="R32" s="26"/>
    </row>
    <row r="33" spans="1:18" ht="12.75">
      <c r="A33" s="32"/>
      <c r="B33" s="90" t="s">
        <v>35</v>
      </c>
      <c r="C33" s="91"/>
      <c r="D33" s="36">
        <f>SUM(D27:D32)</f>
        <v>780</v>
      </c>
      <c r="E33" s="37">
        <f aca="true" t="shared" si="2" ref="E33:Q33">SUM(E27:E32)</f>
        <v>41.986333333333334</v>
      </c>
      <c r="F33" s="37">
        <f t="shared" si="2"/>
        <v>26.913333333333334</v>
      </c>
      <c r="G33" s="37">
        <f t="shared" si="2"/>
        <v>110.00333333333333</v>
      </c>
      <c r="H33" s="37">
        <f t="shared" si="2"/>
        <v>856.6283333333333</v>
      </c>
      <c r="I33" s="37">
        <f t="shared" si="2"/>
        <v>0.516</v>
      </c>
      <c r="J33" s="37">
        <f t="shared" si="2"/>
        <v>21.172</v>
      </c>
      <c r="K33" s="37">
        <f t="shared" si="2"/>
        <v>116.29</v>
      </c>
      <c r="L33" s="37">
        <f t="shared" si="2"/>
        <v>6.204000000000001</v>
      </c>
      <c r="M33" s="37">
        <f t="shared" si="2"/>
        <v>100.52100000000002</v>
      </c>
      <c r="N33" s="37">
        <f t="shared" si="2"/>
        <v>486.44300000000004</v>
      </c>
      <c r="O33" s="37">
        <f t="shared" si="2"/>
        <v>115.04299999999999</v>
      </c>
      <c r="P33" s="37">
        <f t="shared" si="2"/>
        <v>9.134</v>
      </c>
      <c r="Q33" s="37">
        <f t="shared" si="2"/>
        <v>1107.404</v>
      </c>
      <c r="R33" s="26"/>
    </row>
    <row r="34" spans="1:18" ht="41.25" customHeight="1">
      <c r="A34" s="32"/>
      <c r="B34" s="38" t="s">
        <v>53</v>
      </c>
      <c r="C34" s="29"/>
      <c r="D34" s="2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6"/>
    </row>
    <row r="35" spans="1:18" ht="12.75">
      <c r="A35" s="42"/>
      <c r="B35" s="41" t="s">
        <v>1</v>
      </c>
      <c r="C35" s="41"/>
      <c r="D35" s="2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26"/>
    </row>
    <row r="36" spans="1:18" ht="25.5">
      <c r="A36" s="34" t="s">
        <v>189</v>
      </c>
      <c r="B36" s="29" t="s">
        <v>144</v>
      </c>
      <c r="C36" s="29" t="s">
        <v>58</v>
      </c>
      <c r="D36" s="29">
        <v>60</v>
      </c>
      <c r="E36" s="33">
        <v>0.655</v>
      </c>
      <c r="F36" s="33">
        <v>3.097</v>
      </c>
      <c r="G36" s="33">
        <v>2.082</v>
      </c>
      <c r="H36" s="33">
        <v>40.093</v>
      </c>
      <c r="I36" s="33">
        <v>0.029</v>
      </c>
      <c r="J36" s="33">
        <v>14.95</v>
      </c>
      <c r="K36" s="33"/>
      <c r="L36" s="33">
        <v>1.621</v>
      </c>
      <c r="M36" s="33">
        <v>20.02</v>
      </c>
      <c r="N36" s="33">
        <v>14.88</v>
      </c>
      <c r="O36" s="33">
        <v>11.12</v>
      </c>
      <c r="P36" s="33">
        <v>0.527</v>
      </c>
      <c r="Q36" s="33">
        <v>57.19</v>
      </c>
      <c r="R36" s="26"/>
    </row>
    <row r="37" spans="1:18" ht="12.75">
      <c r="A37" s="34" t="s">
        <v>190</v>
      </c>
      <c r="B37" s="29" t="s">
        <v>145</v>
      </c>
      <c r="C37" s="29" t="s">
        <v>59</v>
      </c>
      <c r="D37" s="29">
        <v>250</v>
      </c>
      <c r="E37" s="33">
        <v>2.154</v>
      </c>
      <c r="F37" s="33">
        <v>3.197</v>
      </c>
      <c r="G37" s="33">
        <v>10.27</v>
      </c>
      <c r="H37" s="33">
        <v>79.833</v>
      </c>
      <c r="I37" s="33">
        <v>0.074</v>
      </c>
      <c r="J37" s="33">
        <v>33.6</v>
      </c>
      <c r="K37" s="33"/>
      <c r="L37" s="33">
        <v>1.54</v>
      </c>
      <c r="M37" s="33">
        <v>36.24</v>
      </c>
      <c r="N37" s="33">
        <v>50.075</v>
      </c>
      <c r="O37" s="33">
        <v>24.21</v>
      </c>
      <c r="P37" s="33">
        <v>0.919</v>
      </c>
      <c r="Q37" s="33">
        <v>226.4</v>
      </c>
      <c r="R37" s="26"/>
    </row>
    <row r="38" spans="1:18" ht="25.5">
      <c r="A38" s="34" t="s">
        <v>206</v>
      </c>
      <c r="B38" s="29" t="s">
        <v>146</v>
      </c>
      <c r="C38" s="29" t="s">
        <v>60</v>
      </c>
      <c r="D38" s="29">
        <v>90</v>
      </c>
      <c r="E38" s="33">
        <v>13.29525</v>
      </c>
      <c r="F38" s="33">
        <v>8.96175</v>
      </c>
      <c r="G38" s="33">
        <v>10.636875</v>
      </c>
      <c r="H38" s="33">
        <v>177.330375</v>
      </c>
      <c r="I38" s="33">
        <v>0.23174999999999998</v>
      </c>
      <c r="J38" s="33">
        <v>23.006249999999998</v>
      </c>
      <c r="K38" s="33">
        <v>5557.5</v>
      </c>
      <c r="L38" s="33">
        <v>1.873125</v>
      </c>
      <c r="M38" s="33">
        <v>18.36</v>
      </c>
      <c r="N38" s="33">
        <v>233.33625</v>
      </c>
      <c r="O38" s="33">
        <v>22.03875</v>
      </c>
      <c r="P38" s="33">
        <v>5.0512500000000005</v>
      </c>
      <c r="Q38" s="33">
        <v>5965.537499999999</v>
      </c>
      <c r="R38" s="26"/>
    </row>
    <row r="39" spans="1:18" ht="51">
      <c r="A39" s="34" t="s">
        <v>207</v>
      </c>
      <c r="B39" s="29" t="s">
        <v>147</v>
      </c>
      <c r="C39" s="29" t="s">
        <v>61</v>
      </c>
      <c r="D39" s="29">
        <v>150</v>
      </c>
      <c r="E39" s="33">
        <v>5.634</v>
      </c>
      <c r="F39" s="33">
        <v>2.838</v>
      </c>
      <c r="G39" s="33">
        <v>35.994</v>
      </c>
      <c r="H39" s="33">
        <v>192.207</v>
      </c>
      <c r="I39" s="33">
        <v>0.087</v>
      </c>
      <c r="J39" s="33"/>
      <c r="K39" s="33">
        <v>12</v>
      </c>
      <c r="L39" s="33">
        <v>0.795</v>
      </c>
      <c r="M39" s="33">
        <v>11.514</v>
      </c>
      <c r="N39" s="33">
        <v>45.495</v>
      </c>
      <c r="O39" s="33">
        <v>8.226</v>
      </c>
      <c r="P39" s="33">
        <v>0.831</v>
      </c>
      <c r="Q39" s="33">
        <v>13.5</v>
      </c>
      <c r="R39" s="26"/>
    </row>
    <row r="40" spans="1:18" ht="12.75">
      <c r="A40" s="34" t="s">
        <v>184</v>
      </c>
      <c r="B40" s="29"/>
      <c r="C40" s="29" t="s">
        <v>5</v>
      </c>
      <c r="D40" s="29">
        <v>30</v>
      </c>
      <c r="E40" s="33">
        <v>2.28</v>
      </c>
      <c r="F40" s="33">
        <v>0.27</v>
      </c>
      <c r="G40" s="33">
        <v>13.86</v>
      </c>
      <c r="H40" s="33">
        <v>66.3</v>
      </c>
      <c r="I40" s="33">
        <v>0.048</v>
      </c>
      <c r="J40" s="33"/>
      <c r="K40" s="33"/>
      <c r="L40" s="33">
        <v>0.39</v>
      </c>
      <c r="M40" s="33">
        <v>6.9</v>
      </c>
      <c r="N40" s="33">
        <v>26.1</v>
      </c>
      <c r="O40" s="33">
        <v>9.9</v>
      </c>
      <c r="P40" s="33">
        <v>0.6</v>
      </c>
      <c r="Q40" s="33"/>
      <c r="R40" s="26"/>
    </row>
    <row r="41" spans="1:18" ht="25.5">
      <c r="A41" s="34" t="s">
        <v>185</v>
      </c>
      <c r="B41" s="29"/>
      <c r="C41" s="29" t="s">
        <v>6</v>
      </c>
      <c r="D41" s="29">
        <v>40</v>
      </c>
      <c r="E41" s="33">
        <v>2.9333333333333336</v>
      </c>
      <c r="F41" s="33">
        <v>0.5333333333333333</v>
      </c>
      <c r="G41" s="33">
        <v>17.333333333333332</v>
      </c>
      <c r="H41" s="33">
        <v>85.33333333333333</v>
      </c>
      <c r="I41" s="33">
        <v>0.08</v>
      </c>
      <c r="J41" s="33">
        <v>0</v>
      </c>
      <c r="K41" s="33">
        <v>0</v>
      </c>
      <c r="L41" s="33">
        <v>0.39999999999999997</v>
      </c>
      <c r="M41" s="33">
        <v>13.200000000000001</v>
      </c>
      <c r="N41" s="33">
        <v>77.60000000000001</v>
      </c>
      <c r="O41" s="33">
        <v>22.8</v>
      </c>
      <c r="P41" s="33">
        <v>1.8</v>
      </c>
      <c r="Q41" s="33">
        <v>0.39999999999999997</v>
      </c>
      <c r="R41" s="26"/>
    </row>
    <row r="42" spans="1:18" ht="38.25">
      <c r="A42" s="34" t="s">
        <v>193</v>
      </c>
      <c r="B42" s="29" t="s">
        <v>123</v>
      </c>
      <c r="C42" s="29" t="s">
        <v>102</v>
      </c>
      <c r="D42" s="29">
        <v>200</v>
      </c>
      <c r="E42" s="33">
        <v>0.23</v>
      </c>
      <c r="F42" s="33">
        <v>0.046</v>
      </c>
      <c r="G42" s="33">
        <v>17.615</v>
      </c>
      <c r="H42" s="33">
        <v>68.59</v>
      </c>
      <c r="I42" s="33">
        <v>0.007</v>
      </c>
      <c r="J42" s="33">
        <v>46</v>
      </c>
      <c r="K42" s="33"/>
      <c r="L42" s="33">
        <v>0.166</v>
      </c>
      <c r="M42" s="33">
        <v>8.28</v>
      </c>
      <c r="N42" s="33">
        <v>7.59</v>
      </c>
      <c r="O42" s="33">
        <v>7.13</v>
      </c>
      <c r="P42" s="33">
        <v>0.344</v>
      </c>
      <c r="Q42" s="33">
        <v>3.91</v>
      </c>
      <c r="R42" s="26"/>
    </row>
    <row r="43" spans="1:18" ht="12.75">
      <c r="A43" s="43"/>
      <c r="B43" s="90" t="s">
        <v>35</v>
      </c>
      <c r="C43" s="90"/>
      <c r="D43" s="36">
        <f>SUM(D36:D42)</f>
        <v>820</v>
      </c>
      <c r="E43" s="37">
        <f aca="true" t="shared" si="3" ref="E43:Q43">SUM(E36:E42)</f>
        <v>27.181583333333336</v>
      </c>
      <c r="F43" s="37">
        <f t="shared" si="3"/>
        <v>18.943083333333334</v>
      </c>
      <c r="G43" s="37">
        <f t="shared" si="3"/>
        <v>107.79120833333332</v>
      </c>
      <c r="H43" s="37">
        <f t="shared" si="3"/>
        <v>709.6867083333334</v>
      </c>
      <c r="I43" s="37">
        <f t="shared" si="3"/>
        <v>0.55675</v>
      </c>
      <c r="J43" s="37">
        <f t="shared" si="3"/>
        <v>117.55624999999999</v>
      </c>
      <c r="K43" s="37">
        <f t="shared" si="3"/>
        <v>5569.5</v>
      </c>
      <c r="L43" s="37">
        <f t="shared" si="3"/>
        <v>6.785125</v>
      </c>
      <c r="M43" s="37">
        <f t="shared" si="3"/>
        <v>114.51400000000001</v>
      </c>
      <c r="N43" s="37">
        <f t="shared" si="3"/>
        <v>455.07625</v>
      </c>
      <c r="O43" s="37">
        <f t="shared" si="3"/>
        <v>105.42475</v>
      </c>
      <c r="P43" s="37">
        <f t="shared" si="3"/>
        <v>10.07225</v>
      </c>
      <c r="Q43" s="37">
        <f t="shared" si="3"/>
        <v>6266.937499999999</v>
      </c>
      <c r="R43" s="26"/>
    </row>
    <row r="44" spans="1:18" ht="42.75" customHeight="1">
      <c r="A44" s="34"/>
      <c r="B44" s="38" t="s">
        <v>62</v>
      </c>
      <c r="C44" s="29"/>
      <c r="D44" s="29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26"/>
    </row>
    <row r="45" spans="1:18" ht="12.75">
      <c r="A45" s="42"/>
      <c r="B45" s="41" t="s">
        <v>1</v>
      </c>
      <c r="C45" s="4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5.5">
      <c r="A46" s="34" t="s">
        <v>189</v>
      </c>
      <c r="B46" s="29" t="s">
        <v>150</v>
      </c>
      <c r="C46" s="29" t="s">
        <v>64</v>
      </c>
      <c r="D46" s="35">
        <v>60</v>
      </c>
      <c r="E46" s="33">
        <v>0.855</v>
      </c>
      <c r="F46" s="33">
        <v>2.055</v>
      </c>
      <c r="G46" s="33">
        <v>5.016</v>
      </c>
      <c r="H46" s="33">
        <v>41.922</v>
      </c>
      <c r="I46" s="33">
        <v>0.011</v>
      </c>
      <c r="J46" s="33">
        <v>5.7</v>
      </c>
      <c r="K46" s="33"/>
      <c r="L46" s="33">
        <v>0.937</v>
      </c>
      <c r="M46" s="33">
        <v>28.45</v>
      </c>
      <c r="N46" s="33">
        <v>26.05</v>
      </c>
      <c r="O46" s="33">
        <v>12.98</v>
      </c>
      <c r="P46" s="33">
        <v>0.856</v>
      </c>
      <c r="Q46" s="33">
        <v>1.14</v>
      </c>
      <c r="R46" s="26"/>
    </row>
    <row r="47" spans="1:18" ht="12.75">
      <c r="A47" s="34" t="s">
        <v>191</v>
      </c>
      <c r="B47" s="29" t="s">
        <v>151</v>
      </c>
      <c r="C47" s="29" t="s">
        <v>65</v>
      </c>
      <c r="D47" s="35">
        <v>250</v>
      </c>
      <c r="E47" s="33">
        <v>9.59</v>
      </c>
      <c r="F47" s="33">
        <v>5.679</v>
      </c>
      <c r="G47" s="33">
        <v>19.456</v>
      </c>
      <c r="H47" s="33">
        <v>168.175</v>
      </c>
      <c r="I47" s="33">
        <v>0.182</v>
      </c>
      <c r="J47" s="33">
        <v>26.68</v>
      </c>
      <c r="K47" s="33">
        <v>4.3</v>
      </c>
      <c r="L47" s="33">
        <v>2.823</v>
      </c>
      <c r="M47" s="33">
        <v>28.82</v>
      </c>
      <c r="N47" s="33">
        <v>163.795</v>
      </c>
      <c r="O47" s="33">
        <v>43.33</v>
      </c>
      <c r="P47" s="33">
        <v>1.487</v>
      </c>
      <c r="Q47" s="33">
        <v>37.3</v>
      </c>
      <c r="R47" s="26"/>
    </row>
    <row r="48" spans="1:18" ht="25.5">
      <c r="A48" s="34" t="s">
        <v>226</v>
      </c>
      <c r="B48" s="29" t="s">
        <v>225</v>
      </c>
      <c r="C48" s="29" t="s">
        <v>228</v>
      </c>
      <c r="D48" s="35">
        <v>150</v>
      </c>
      <c r="E48" s="33">
        <v>7.912</v>
      </c>
      <c r="F48" s="33">
        <v>6.134</v>
      </c>
      <c r="G48" s="33">
        <v>33.892</v>
      </c>
      <c r="H48" s="33">
        <v>223.076</v>
      </c>
      <c r="I48" s="33">
        <v>0.085</v>
      </c>
      <c r="J48" s="33">
        <v>0.08</v>
      </c>
      <c r="K48" s="33">
        <v>39</v>
      </c>
      <c r="L48" s="33">
        <v>0.81</v>
      </c>
      <c r="M48" s="33">
        <v>112.064</v>
      </c>
      <c r="N48" s="33">
        <v>107.364</v>
      </c>
      <c r="O48" s="33">
        <v>12.299</v>
      </c>
      <c r="P48" s="33">
        <v>0.892</v>
      </c>
      <c r="Q48" s="33">
        <v>15.6</v>
      </c>
      <c r="R48" s="26"/>
    </row>
    <row r="49" spans="1:18" ht="38.25">
      <c r="A49" s="34" t="s">
        <v>193</v>
      </c>
      <c r="B49" s="29" t="s">
        <v>66</v>
      </c>
      <c r="C49" s="29" t="s">
        <v>67</v>
      </c>
      <c r="D49" s="35">
        <v>200</v>
      </c>
      <c r="E49" s="33">
        <v>0.46</v>
      </c>
      <c r="F49" s="33">
        <v>0.1</v>
      </c>
      <c r="G49" s="33">
        <v>28.13</v>
      </c>
      <c r="H49" s="33">
        <v>116.1</v>
      </c>
      <c r="I49" s="33">
        <v>0.03</v>
      </c>
      <c r="J49" s="33"/>
      <c r="K49" s="33"/>
      <c r="L49" s="33">
        <v>0.1</v>
      </c>
      <c r="M49" s="33">
        <v>16</v>
      </c>
      <c r="N49" s="33">
        <v>25.8</v>
      </c>
      <c r="O49" s="33">
        <v>8.4</v>
      </c>
      <c r="P49" s="33">
        <v>0.636</v>
      </c>
      <c r="Q49" s="33">
        <v>1.2</v>
      </c>
      <c r="R49" s="26"/>
    </row>
    <row r="50" spans="1:18" ht="12.75">
      <c r="A50" s="34" t="s">
        <v>184</v>
      </c>
      <c r="B50" s="29"/>
      <c r="C50" s="29" t="s">
        <v>5</v>
      </c>
      <c r="D50" s="35">
        <v>30</v>
      </c>
      <c r="E50" s="33">
        <v>2.28</v>
      </c>
      <c r="F50" s="33">
        <v>0.27</v>
      </c>
      <c r="G50" s="33">
        <v>13.86</v>
      </c>
      <c r="H50" s="33">
        <v>66.3</v>
      </c>
      <c r="I50" s="33">
        <v>0.048</v>
      </c>
      <c r="J50" s="33"/>
      <c r="K50" s="33"/>
      <c r="L50" s="33">
        <v>0.39</v>
      </c>
      <c r="M50" s="33">
        <v>6.9</v>
      </c>
      <c r="N50" s="33">
        <v>26.1</v>
      </c>
      <c r="O50" s="33">
        <v>9.9</v>
      </c>
      <c r="P50" s="33">
        <v>0.6</v>
      </c>
      <c r="Q50" s="33"/>
      <c r="R50" s="26"/>
    </row>
    <row r="51" spans="1:18" ht="25.5">
      <c r="A51" s="34" t="s">
        <v>185</v>
      </c>
      <c r="B51" s="29"/>
      <c r="C51" s="29" t="s">
        <v>6</v>
      </c>
      <c r="D51" s="35">
        <v>40</v>
      </c>
      <c r="E51" s="33">
        <v>2.9333333333333336</v>
      </c>
      <c r="F51" s="33">
        <v>0.5333333333333333</v>
      </c>
      <c r="G51" s="33">
        <v>17.333333333333332</v>
      </c>
      <c r="H51" s="33">
        <v>85.33333333333333</v>
      </c>
      <c r="I51" s="33">
        <v>0.08</v>
      </c>
      <c r="J51" s="33">
        <v>0</v>
      </c>
      <c r="K51" s="33">
        <v>0</v>
      </c>
      <c r="L51" s="33">
        <v>0.39999999999999997</v>
      </c>
      <c r="M51" s="33">
        <v>13.200000000000001</v>
      </c>
      <c r="N51" s="33">
        <v>77.60000000000001</v>
      </c>
      <c r="O51" s="33">
        <v>22.8</v>
      </c>
      <c r="P51" s="33">
        <v>1.8</v>
      </c>
      <c r="Q51" s="33">
        <v>0.39999999999999997</v>
      </c>
      <c r="R51" s="26"/>
    </row>
    <row r="52" spans="1:18" ht="12.75">
      <c r="A52" s="43"/>
      <c r="B52" s="90" t="s">
        <v>35</v>
      </c>
      <c r="C52" s="90"/>
      <c r="D52" s="37">
        <f>SUM(D46:D51)</f>
        <v>730</v>
      </c>
      <c r="E52" s="37">
        <f aca="true" t="shared" si="4" ref="E52:P52">SUM(E46:E51)</f>
        <v>24.030333333333335</v>
      </c>
      <c r="F52" s="37">
        <f t="shared" si="4"/>
        <v>14.771333333333333</v>
      </c>
      <c r="G52" s="37">
        <f t="shared" si="4"/>
        <v>117.68733333333333</v>
      </c>
      <c r="H52" s="37">
        <f t="shared" si="4"/>
        <v>700.9063333333334</v>
      </c>
      <c r="I52" s="37">
        <f t="shared" si="4"/>
        <v>0.43600000000000005</v>
      </c>
      <c r="J52" s="37">
        <f t="shared" si="4"/>
        <v>32.46</v>
      </c>
      <c r="K52" s="37">
        <f t="shared" si="4"/>
        <v>43.3</v>
      </c>
      <c r="L52" s="37">
        <f t="shared" si="4"/>
        <v>5.46</v>
      </c>
      <c r="M52" s="37">
        <f t="shared" si="4"/>
        <v>205.434</v>
      </c>
      <c r="N52" s="37">
        <f t="shared" si="4"/>
        <v>426.70900000000006</v>
      </c>
      <c r="O52" s="37">
        <f t="shared" si="4"/>
        <v>109.70900000000002</v>
      </c>
      <c r="P52" s="37">
        <f t="shared" si="4"/>
        <v>6.271</v>
      </c>
      <c r="Q52" s="37">
        <f>SUM(Q46:Q51)</f>
        <v>55.64</v>
      </c>
      <c r="R52" s="26"/>
    </row>
    <row r="53" spans="1:18" ht="46.5" customHeight="1">
      <c r="A53" s="34"/>
      <c r="B53" s="38" t="s">
        <v>68</v>
      </c>
      <c r="C53" s="29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26"/>
    </row>
    <row r="54" spans="1:18" ht="12.75">
      <c r="A54" s="42"/>
      <c r="B54" s="41" t="s">
        <v>1</v>
      </c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26"/>
    </row>
    <row r="55" spans="1:18" ht="25.5">
      <c r="A55" s="34" t="s">
        <v>189</v>
      </c>
      <c r="B55" s="29" t="s">
        <v>155</v>
      </c>
      <c r="C55" s="29" t="s">
        <v>70</v>
      </c>
      <c r="D55" s="35">
        <v>60</v>
      </c>
      <c r="E55" s="33">
        <v>0.755</v>
      </c>
      <c r="F55" s="33">
        <v>3.093</v>
      </c>
      <c r="G55" s="33">
        <v>4.005</v>
      </c>
      <c r="H55" s="33">
        <v>47.483</v>
      </c>
      <c r="I55" s="33">
        <v>0.027</v>
      </c>
      <c r="J55" s="33">
        <v>7.5</v>
      </c>
      <c r="K55" s="33"/>
      <c r="L55" s="33">
        <v>1.389</v>
      </c>
      <c r="M55" s="33">
        <v>19.89</v>
      </c>
      <c r="N55" s="33">
        <v>22.22</v>
      </c>
      <c r="O55" s="33">
        <v>11.91</v>
      </c>
      <c r="P55" s="33">
        <v>0.496</v>
      </c>
      <c r="Q55" s="33">
        <v>141.52</v>
      </c>
      <c r="R55" s="26"/>
    </row>
    <row r="56" spans="1:18" ht="38.25">
      <c r="A56" s="34" t="s">
        <v>188</v>
      </c>
      <c r="B56" s="29" t="s">
        <v>156</v>
      </c>
      <c r="C56" s="40" t="s">
        <v>157</v>
      </c>
      <c r="D56" s="35">
        <v>250</v>
      </c>
      <c r="E56" s="33">
        <v>10.963</v>
      </c>
      <c r="F56" s="33">
        <v>3.587</v>
      </c>
      <c r="G56" s="33">
        <v>10.826</v>
      </c>
      <c r="H56" s="33">
        <v>120.069</v>
      </c>
      <c r="I56" s="33">
        <v>0.1</v>
      </c>
      <c r="J56" s="33">
        <v>20.79</v>
      </c>
      <c r="K56" s="33">
        <v>36</v>
      </c>
      <c r="L56" s="33">
        <v>1.561</v>
      </c>
      <c r="M56" s="33">
        <v>41.688</v>
      </c>
      <c r="N56" s="33">
        <v>112.178</v>
      </c>
      <c r="O56" s="33">
        <v>21.842</v>
      </c>
      <c r="P56" s="33">
        <v>1.317</v>
      </c>
      <c r="Q56" s="33">
        <v>233.85</v>
      </c>
      <c r="R56" s="26"/>
    </row>
    <row r="57" spans="1:18" ht="38.25">
      <c r="A57" s="34" t="s">
        <v>217</v>
      </c>
      <c r="B57" s="29" t="s">
        <v>124</v>
      </c>
      <c r="C57" s="40" t="s">
        <v>71</v>
      </c>
      <c r="D57" s="35">
        <v>90</v>
      </c>
      <c r="E57" s="33">
        <v>14.0805</v>
      </c>
      <c r="F57" s="33">
        <v>15.024375000000001</v>
      </c>
      <c r="G57" s="33">
        <v>4.435875</v>
      </c>
      <c r="H57" s="33">
        <v>209.35350000000003</v>
      </c>
      <c r="I57" s="33">
        <v>0.08324999999999999</v>
      </c>
      <c r="J57" s="33">
        <v>2.1734999999999998</v>
      </c>
      <c r="K57" s="33">
        <v>9</v>
      </c>
      <c r="L57" s="33">
        <v>1.3938750000000002</v>
      </c>
      <c r="M57" s="33">
        <v>25.6725</v>
      </c>
      <c r="N57" s="33">
        <v>154.92375</v>
      </c>
      <c r="O57" s="33">
        <v>20.1825</v>
      </c>
      <c r="P57" s="33">
        <v>2.17575</v>
      </c>
      <c r="Q57" s="33">
        <v>9.63</v>
      </c>
      <c r="R57" s="26"/>
    </row>
    <row r="58" spans="1:18" ht="12.75">
      <c r="A58" s="34" t="s">
        <v>220</v>
      </c>
      <c r="B58" s="29" t="s">
        <v>158</v>
      </c>
      <c r="C58" s="29" t="s">
        <v>72</v>
      </c>
      <c r="D58" s="35">
        <v>150</v>
      </c>
      <c r="E58" s="33">
        <v>3.899</v>
      </c>
      <c r="F58" s="33">
        <v>3.113</v>
      </c>
      <c r="G58" s="33">
        <v>13.939</v>
      </c>
      <c r="H58" s="33">
        <v>101.946</v>
      </c>
      <c r="I58" s="33">
        <v>0.086</v>
      </c>
      <c r="J58" s="33">
        <v>82.2</v>
      </c>
      <c r="K58" s="33">
        <v>16</v>
      </c>
      <c r="L58" s="33">
        <v>0.356</v>
      </c>
      <c r="M58" s="33">
        <v>90.337</v>
      </c>
      <c r="N58" s="33">
        <v>67.895</v>
      </c>
      <c r="O58" s="33">
        <v>34.439</v>
      </c>
      <c r="P58" s="33">
        <v>1.362</v>
      </c>
      <c r="Q58" s="33">
        <v>110.16</v>
      </c>
      <c r="R58" s="26"/>
    </row>
    <row r="59" spans="1:18" ht="12.75">
      <c r="A59" s="34" t="s">
        <v>196</v>
      </c>
      <c r="B59" s="29"/>
      <c r="C59" s="29" t="s">
        <v>52</v>
      </c>
      <c r="D59" s="35">
        <v>200</v>
      </c>
      <c r="E59" s="33">
        <v>1</v>
      </c>
      <c r="F59" s="33">
        <v>0.2</v>
      </c>
      <c r="G59" s="33">
        <v>20.2</v>
      </c>
      <c r="H59" s="33">
        <v>92</v>
      </c>
      <c r="I59" s="33">
        <v>0.02</v>
      </c>
      <c r="J59" s="33">
        <v>4</v>
      </c>
      <c r="K59" s="33"/>
      <c r="L59" s="33">
        <v>0.2</v>
      </c>
      <c r="M59" s="33">
        <v>14</v>
      </c>
      <c r="N59" s="33">
        <v>14</v>
      </c>
      <c r="O59" s="33">
        <v>8</v>
      </c>
      <c r="P59" s="33">
        <v>2.8</v>
      </c>
      <c r="Q59" s="33"/>
      <c r="R59" s="26"/>
    </row>
    <row r="60" spans="1:18" ht="25.5">
      <c r="A60" s="34" t="s">
        <v>185</v>
      </c>
      <c r="B60" s="29"/>
      <c r="C60" s="29" t="s">
        <v>6</v>
      </c>
      <c r="D60" s="35">
        <v>30</v>
      </c>
      <c r="E60" s="33">
        <v>2.28</v>
      </c>
      <c r="F60" s="33">
        <v>0.27</v>
      </c>
      <c r="G60" s="33">
        <v>13.86</v>
      </c>
      <c r="H60" s="33">
        <v>66.3</v>
      </c>
      <c r="I60" s="33">
        <v>0.048</v>
      </c>
      <c r="J60" s="33"/>
      <c r="K60" s="33"/>
      <c r="L60" s="33">
        <v>0.39</v>
      </c>
      <c r="M60" s="33">
        <v>6.9</v>
      </c>
      <c r="N60" s="33">
        <v>26.1</v>
      </c>
      <c r="O60" s="33">
        <v>9.9</v>
      </c>
      <c r="P60" s="33">
        <v>0.6</v>
      </c>
      <c r="Q60" s="33"/>
      <c r="R60" s="26"/>
    </row>
    <row r="61" spans="1:18" ht="12.75">
      <c r="A61" s="34" t="s">
        <v>184</v>
      </c>
      <c r="B61" s="29"/>
      <c r="C61" s="29" t="s">
        <v>5</v>
      </c>
      <c r="D61" s="35">
        <v>40</v>
      </c>
      <c r="E61" s="33">
        <v>2.9333333333333336</v>
      </c>
      <c r="F61" s="33">
        <v>0.5333333333333333</v>
      </c>
      <c r="G61" s="33">
        <v>17.333333333333332</v>
      </c>
      <c r="H61" s="33">
        <v>85.33333333333333</v>
      </c>
      <c r="I61" s="33">
        <v>0.08</v>
      </c>
      <c r="J61" s="33">
        <v>0</v>
      </c>
      <c r="K61" s="33">
        <v>0</v>
      </c>
      <c r="L61" s="33">
        <v>0.39999999999999997</v>
      </c>
      <c r="M61" s="33">
        <v>13.200000000000001</v>
      </c>
      <c r="N61" s="33">
        <v>77.60000000000001</v>
      </c>
      <c r="O61" s="33">
        <v>22.8</v>
      </c>
      <c r="P61" s="33">
        <v>1.8</v>
      </c>
      <c r="Q61" s="33">
        <v>0.39999999999999997</v>
      </c>
      <c r="R61" s="26"/>
    </row>
    <row r="62" spans="1:18" ht="12.75">
      <c r="A62" s="43"/>
      <c r="B62" s="90" t="s">
        <v>35</v>
      </c>
      <c r="C62" s="91"/>
      <c r="D62" s="37">
        <f aca="true" t="shared" si="5" ref="D62:Q62">SUM(D55:D61)</f>
        <v>820</v>
      </c>
      <c r="E62" s="37">
        <f t="shared" si="5"/>
        <v>35.91083333333333</v>
      </c>
      <c r="F62" s="37">
        <f t="shared" si="5"/>
        <v>25.820708333333332</v>
      </c>
      <c r="G62" s="37">
        <f t="shared" si="5"/>
        <v>84.59920833333332</v>
      </c>
      <c r="H62" s="37">
        <f t="shared" si="5"/>
        <v>722.4848333333333</v>
      </c>
      <c r="I62" s="37">
        <f t="shared" si="5"/>
        <v>0.44425000000000003</v>
      </c>
      <c r="J62" s="37">
        <f t="shared" si="5"/>
        <v>116.6635</v>
      </c>
      <c r="K62" s="37">
        <f t="shared" si="5"/>
        <v>61</v>
      </c>
      <c r="L62" s="37">
        <f t="shared" si="5"/>
        <v>5.689875000000001</v>
      </c>
      <c r="M62" s="37">
        <f t="shared" si="5"/>
        <v>211.6875</v>
      </c>
      <c r="N62" s="37">
        <f t="shared" si="5"/>
        <v>474.91675000000004</v>
      </c>
      <c r="O62" s="37">
        <f t="shared" si="5"/>
        <v>129.07350000000002</v>
      </c>
      <c r="P62" s="37">
        <f t="shared" si="5"/>
        <v>10.550749999999999</v>
      </c>
      <c r="Q62" s="37">
        <f t="shared" si="5"/>
        <v>495.55999999999995</v>
      </c>
      <c r="R62" s="26"/>
    </row>
    <row r="63" spans="1:18" ht="41.25" customHeight="1">
      <c r="A63" s="34"/>
      <c r="B63" s="38" t="s">
        <v>73</v>
      </c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26"/>
    </row>
    <row r="64" spans="1:18" ht="12.75">
      <c r="A64" s="42"/>
      <c r="B64" s="41" t="s">
        <v>1</v>
      </c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6"/>
    </row>
    <row r="65" spans="1:18" ht="25.5">
      <c r="A65" s="34" t="s">
        <v>189</v>
      </c>
      <c r="B65" s="29" t="s">
        <v>161</v>
      </c>
      <c r="C65" s="29" t="s">
        <v>77</v>
      </c>
      <c r="D65" s="35">
        <v>60</v>
      </c>
      <c r="E65" s="33">
        <v>4.134</v>
      </c>
      <c r="F65" s="33">
        <v>6.689</v>
      </c>
      <c r="G65" s="33">
        <v>2.622</v>
      </c>
      <c r="H65" s="33">
        <v>88.433</v>
      </c>
      <c r="I65" s="33">
        <v>0.027</v>
      </c>
      <c r="J65" s="33">
        <v>2.012</v>
      </c>
      <c r="K65" s="33">
        <v>32.2</v>
      </c>
      <c r="L65" s="33">
        <v>1.542</v>
      </c>
      <c r="M65" s="33">
        <v>161.3</v>
      </c>
      <c r="N65" s="33">
        <v>112.81</v>
      </c>
      <c r="O65" s="33">
        <v>21.4</v>
      </c>
      <c r="P65" s="33">
        <v>0.493</v>
      </c>
      <c r="Q65" s="33">
        <v>796.12</v>
      </c>
      <c r="R65" s="26"/>
    </row>
    <row r="66" spans="1:18" ht="12.75">
      <c r="A66" s="34" t="s">
        <v>190</v>
      </c>
      <c r="B66" s="29" t="s">
        <v>78</v>
      </c>
      <c r="C66" s="29" t="s">
        <v>79</v>
      </c>
      <c r="D66" s="35">
        <v>250</v>
      </c>
      <c r="E66" s="33">
        <v>2.728</v>
      </c>
      <c r="F66" s="33">
        <v>3.307</v>
      </c>
      <c r="G66" s="33">
        <v>14.054</v>
      </c>
      <c r="H66" s="33">
        <v>97.855</v>
      </c>
      <c r="I66" s="33">
        <v>0.092</v>
      </c>
      <c r="J66" s="33">
        <v>21.6</v>
      </c>
      <c r="K66" s="33"/>
      <c r="L66" s="33">
        <v>1.518</v>
      </c>
      <c r="M66" s="33">
        <v>44.82</v>
      </c>
      <c r="N66" s="33">
        <v>72.82</v>
      </c>
      <c r="O66" s="33">
        <v>28.34</v>
      </c>
      <c r="P66" s="33">
        <v>1.302</v>
      </c>
      <c r="Q66" s="33">
        <v>231.14</v>
      </c>
      <c r="R66" s="26"/>
    </row>
    <row r="67" spans="1:18" ht="12.75">
      <c r="A67" s="34" t="s">
        <v>218</v>
      </c>
      <c r="B67" s="29" t="s">
        <v>125</v>
      </c>
      <c r="C67" s="29" t="s">
        <v>80</v>
      </c>
      <c r="D67" s="35">
        <v>90</v>
      </c>
      <c r="E67" s="33">
        <v>24.323625</v>
      </c>
      <c r="F67" s="33">
        <v>22.516875</v>
      </c>
      <c r="G67" s="33">
        <v>7.107749999999999</v>
      </c>
      <c r="H67" s="33">
        <v>328.924125</v>
      </c>
      <c r="I67" s="33">
        <v>0.135</v>
      </c>
      <c r="J67" s="33">
        <v>2.475</v>
      </c>
      <c r="K67" s="33">
        <v>100.125</v>
      </c>
      <c r="L67" s="33">
        <v>0.595125</v>
      </c>
      <c r="M67" s="33">
        <v>21.49875</v>
      </c>
      <c r="N67" s="33">
        <v>211.73625</v>
      </c>
      <c r="O67" s="33">
        <v>28.33875</v>
      </c>
      <c r="P67" s="33">
        <v>2.2792499999999998</v>
      </c>
      <c r="Q67" s="33">
        <v>64.6875</v>
      </c>
      <c r="R67" s="26"/>
    </row>
    <row r="68" spans="1:18" ht="51">
      <c r="A68" s="34" t="s">
        <v>207</v>
      </c>
      <c r="B68" s="29" t="s">
        <v>152</v>
      </c>
      <c r="C68" s="29" t="s">
        <v>34</v>
      </c>
      <c r="D68" s="35">
        <v>150</v>
      </c>
      <c r="E68" s="33">
        <v>3.804</v>
      </c>
      <c r="F68" s="33">
        <v>2.715</v>
      </c>
      <c r="G68" s="33">
        <v>39.999</v>
      </c>
      <c r="H68" s="33">
        <v>199.647</v>
      </c>
      <c r="I68" s="33">
        <v>0.044</v>
      </c>
      <c r="J68" s="33"/>
      <c r="K68" s="33">
        <v>12</v>
      </c>
      <c r="L68" s="33">
        <v>0.246</v>
      </c>
      <c r="M68" s="33">
        <v>16.08</v>
      </c>
      <c r="N68" s="33">
        <v>84.15</v>
      </c>
      <c r="O68" s="33">
        <v>27.66</v>
      </c>
      <c r="P68" s="33">
        <v>0.633</v>
      </c>
      <c r="Q68" s="33">
        <v>13.5</v>
      </c>
      <c r="R68" s="26"/>
    </row>
    <row r="69" spans="1:18" ht="38.25">
      <c r="A69" s="34" t="s">
        <v>193</v>
      </c>
      <c r="B69" s="29" t="s">
        <v>162</v>
      </c>
      <c r="C69" s="29" t="s">
        <v>100</v>
      </c>
      <c r="D69" s="35">
        <v>200</v>
      </c>
      <c r="E69" s="33">
        <v>0.16</v>
      </c>
      <c r="F69" s="33">
        <v>0.16</v>
      </c>
      <c r="G69" s="33">
        <v>15.896</v>
      </c>
      <c r="H69" s="33">
        <v>66.68</v>
      </c>
      <c r="I69" s="33">
        <v>0.012</v>
      </c>
      <c r="J69" s="33">
        <v>4</v>
      </c>
      <c r="K69" s="33"/>
      <c r="L69" s="33">
        <v>0.08</v>
      </c>
      <c r="M69" s="33">
        <v>6.4</v>
      </c>
      <c r="N69" s="33">
        <v>4.4</v>
      </c>
      <c r="O69" s="33">
        <v>3.6</v>
      </c>
      <c r="P69" s="33">
        <v>0.916</v>
      </c>
      <c r="Q69" s="33">
        <v>12</v>
      </c>
      <c r="R69" s="26"/>
    </row>
    <row r="70" spans="1:18" ht="12.75">
      <c r="A70" s="34" t="s">
        <v>184</v>
      </c>
      <c r="B70" s="29"/>
      <c r="C70" s="29" t="s">
        <v>5</v>
      </c>
      <c r="D70" s="35">
        <v>30</v>
      </c>
      <c r="E70" s="33">
        <v>2.28</v>
      </c>
      <c r="F70" s="33">
        <v>0.27</v>
      </c>
      <c r="G70" s="33">
        <v>13.86</v>
      </c>
      <c r="H70" s="33">
        <v>66.3</v>
      </c>
      <c r="I70" s="33">
        <v>0.048</v>
      </c>
      <c r="J70" s="33"/>
      <c r="K70" s="33"/>
      <c r="L70" s="33">
        <v>0.39</v>
      </c>
      <c r="M70" s="33">
        <v>6.9</v>
      </c>
      <c r="N70" s="33">
        <v>26.1</v>
      </c>
      <c r="O70" s="33">
        <v>9.9</v>
      </c>
      <c r="P70" s="33">
        <v>0.6</v>
      </c>
      <c r="Q70" s="33"/>
      <c r="R70" s="26"/>
    </row>
    <row r="71" spans="1:18" ht="25.5">
      <c r="A71" s="34" t="s">
        <v>185</v>
      </c>
      <c r="B71" s="29"/>
      <c r="C71" s="29" t="s">
        <v>6</v>
      </c>
      <c r="D71" s="35">
        <v>40</v>
      </c>
      <c r="E71" s="33">
        <v>2.9333333333333336</v>
      </c>
      <c r="F71" s="33">
        <v>0.5333333333333333</v>
      </c>
      <c r="G71" s="33">
        <v>17.333333333333332</v>
      </c>
      <c r="H71" s="33">
        <v>85.33333333333333</v>
      </c>
      <c r="I71" s="33">
        <v>0.08</v>
      </c>
      <c r="J71" s="33">
        <v>0</v>
      </c>
      <c r="K71" s="33">
        <v>0</v>
      </c>
      <c r="L71" s="33">
        <v>0.39999999999999997</v>
      </c>
      <c r="M71" s="33">
        <v>13.200000000000001</v>
      </c>
      <c r="N71" s="33">
        <v>77.60000000000001</v>
      </c>
      <c r="O71" s="33">
        <v>22.8</v>
      </c>
      <c r="P71" s="33">
        <v>1.8</v>
      </c>
      <c r="Q71" s="33">
        <v>0.39999999999999997</v>
      </c>
      <c r="R71" s="26"/>
    </row>
    <row r="72" spans="1:18" ht="12.75">
      <c r="A72" s="43"/>
      <c r="B72" s="90" t="s">
        <v>35</v>
      </c>
      <c r="C72" s="91"/>
      <c r="D72" s="37">
        <f>SUM(D65:D71)</f>
        <v>820</v>
      </c>
      <c r="E72" s="37">
        <f aca="true" t="shared" si="6" ref="E72:Q72">SUM(E65:E71)</f>
        <v>40.36295833333334</v>
      </c>
      <c r="F72" s="37">
        <f t="shared" si="6"/>
        <v>36.19120833333333</v>
      </c>
      <c r="G72" s="37">
        <f t="shared" si="6"/>
        <v>110.87208333333334</v>
      </c>
      <c r="H72" s="37">
        <f t="shared" si="6"/>
        <v>933.1724583333333</v>
      </c>
      <c r="I72" s="37">
        <f t="shared" si="6"/>
        <v>0.438</v>
      </c>
      <c r="J72" s="37">
        <f t="shared" si="6"/>
        <v>30.087000000000003</v>
      </c>
      <c r="K72" s="37">
        <f t="shared" si="6"/>
        <v>144.325</v>
      </c>
      <c r="L72" s="37">
        <f t="shared" si="6"/>
        <v>4.7711250000000005</v>
      </c>
      <c r="M72" s="37">
        <f t="shared" si="6"/>
        <v>270.19875</v>
      </c>
      <c r="N72" s="37">
        <f t="shared" si="6"/>
        <v>589.61625</v>
      </c>
      <c r="O72" s="37">
        <f t="shared" si="6"/>
        <v>142.03875</v>
      </c>
      <c r="P72" s="37">
        <f t="shared" si="6"/>
        <v>8.023249999999999</v>
      </c>
      <c r="Q72" s="37">
        <f t="shared" si="6"/>
        <v>1117.8475</v>
      </c>
      <c r="R72" s="26"/>
    </row>
    <row r="73" spans="1:18" ht="42.75" customHeight="1">
      <c r="A73" s="34"/>
      <c r="B73" s="38" t="s">
        <v>81</v>
      </c>
      <c r="C73" s="29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26"/>
    </row>
    <row r="74" spans="1:18" ht="12.75">
      <c r="A74" s="42"/>
      <c r="B74" s="92" t="s">
        <v>1</v>
      </c>
      <c r="C74" s="9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26"/>
    </row>
    <row r="75" spans="1:18" ht="25.5">
      <c r="A75" s="34" t="s">
        <v>189</v>
      </c>
      <c r="B75" s="29" t="s">
        <v>85</v>
      </c>
      <c r="C75" s="40" t="s">
        <v>492</v>
      </c>
      <c r="D75" s="35">
        <v>60</v>
      </c>
      <c r="E75" s="33">
        <v>1.989</v>
      </c>
      <c r="F75" s="33">
        <v>7.338</v>
      </c>
      <c r="G75" s="33">
        <v>7.911</v>
      </c>
      <c r="H75" s="33">
        <v>106.083</v>
      </c>
      <c r="I75" s="33">
        <v>0.037</v>
      </c>
      <c r="J75" s="33">
        <v>5.156</v>
      </c>
      <c r="K75" s="33"/>
      <c r="L75" s="33">
        <v>3.068</v>
      </c>
      <c r="M75" s="33">
        <v>31.792</v>
      </c>
      <c r="N75" s="33">
        <v>50.175</v>
      </c>
      <c r="O75" s="33">
        <v>29.2</v>
      </c>
      <c r="P75" s="33">
        <v>0.961</v>
      </c>
      <c r="Q75" s="33">
        <v>0.9</v>
      </c>
      <c r="R75" s="26"/>
    </row>
    <row r="76" spans="1:18" ht="38.25">
      <c r="A76" s="34" t="s">
        <v>188</v>
      </c>
      <c r="B76" s="29" t="s">
        <v>164</v>
      </c>
      <c r="C76" s="40" t="s">
        <v>166</v>
      </c>
      <c r="D76" s="35">
        <v>250</v>
      </c>
      <c r="E76" s="33">
        <v>10.796</v>
      </c>
      <c r="F76" s="33">
        <v>3.685</v>
      </c>
      <c r="G76" s="33">
        <v>21.085</v>
      </c>
      <c r="H76" s="33">
        <v>161.102</v>
      </c>
      <c r="I76" s="33">
        <v>0.142</v>
      </c>
      <c r="J76" s="33">
        <v>17.016</v>
      </c>
      <c r="K76" s="33">
        <v>31.5</v>
      </c>
      <c r="L76" s="33">
        <v>1.701</v>
      </c>
      <c r="M76" s="33">
        <v>30.086</v>
      </c>
      <c r="N76" s="33">
        <v>120.156</v>
      </c>
      <c r="O76" s="33">
        <v>25.521</v>
      </c>
      <c r="P76" s="33">
        <v>1.522</v>
      </c>
      <c r="Q76" s="33">
        <v>230.268</v>
      </c>
      <c r="R76" s="26"/>
    </row>
    <row r="77" spans="1:18" ht="25.5">
      <c r="A77" s="34" t="s">
        <v>199</v>
      </c>
      <c r="B77" s="29" t="s">
        <v>222</v>
      </c>
      <c r="C77" s="29" t="s">
        <v>221</v>
      </c>
      <c r="D77" s="35">
        <v>100</v>
      </c>
      <c r="E77" s="33">
        <v>13.036</v>
      </c>
      <c r="F77" s="33">
        <v>4.91</v>
      </c>
      <c r="G77" s="33">
        <v>15.444</v>
      </c>
      <c r="H77" s="33">
        <v>158.784</v>
      </c>
      <c r="I77" s="33">
        <v>0.124</v>
      </c>
      <c r="J77" s="33">
        <v>0.33</v>
      </c>
      <c r="K77" s="33">
        <v>6.6</v>
      </c>
      <c r="L77" s="33">
        <v>2.382</v>
      </c>
      <c r="M77" s="33">
        <v>44.68</v>
      </c>
      <c r="N77" s="33">
        <v>188.79</v>
      </c>
      <c r="O77" s="33">
        <v>47.6</v>
      </c>
      <c r="P77" s="33">
        <v>0.83</v>
      </c>
      <c r="Q77" s="33">
        <v>6.6</v>
      </c>
      <c r="R77" s="26"/>
    </row>
    <row r="78" spans="1:18" ht="12.75">
      <c r="A78" s="34" t="s">
        <v>209</v>
      </c>
      <c r="B78" s="29" t="s">
        <v>154</v>
      </c>
      <c r="C78" s="29" t="s">
        <v>45</v>
      </c>
      <c r="D78" s="35">
        <v>150</v>
      </c>
      <c r="E78" s="33">
        <v>3.331</v>
      </c>
      <c r="F78" s="33">
        <v>3.278</v>
      </c>
      <c r="G78" s="33">
        <v>22.659</v>
      </c>
      <c r="H78" s="33">
        <v>133.887</v>
      </c>
      <c r="I78" s="33">
        <v>0.163</v>
      </c>
      <c r="J78" s="33">
        <v>26.538</v>
      </c>
      <c r="K78" s="33">
        <v>14.3</v>
      </c>
      <c r="L78" s="33">
        <v>0.162</v>
      </c>
      <c r="M78" s="33">
        <v>45.2</v>
      </c>
      <c r="N78" s="33">
        <v>98.91</v>
      </c>
      <c r="O78" s="33">
        <v>33.8</v>
      </c>
      <c r="P78" s="33">
        <v>1.246</v>
      </c>
      <c r="Q78" s="33">
        <v>22.52</v>
      </c>
      <c r="R78" s="26"/>
    </row>
    <row r="79" spans="1:18" ht="38.25">
      <c r="A79" s="34" t="s">
        <v>193</v>
      </c>
      <c r="B79" s="29" t="s">
        <v>165</v>
      </c>
      <c r="C79" s="29" t="s">
        <v>103</v>
      </c>
      <c r="D79" s="35">
        <v>200</v>
      </c>
      <c r="E79" s="33">
        <v>0.78</v>
      </c>
      <c r="F79" s="33">
        <v>0.06</v>
      </c>
      <c r="G79" s="33">
        <v>22.116</v>
      </c>
      <c r="H79" s="33">
        <v>93.28</v>
      </c>
      <c r="I79" s="33">
        <v>0.02</v>
      </c>
      <c r="J79" s="33">
        <v>0.8</v>
      </c>
      <c r="K79" s="33"/>
      <c r="L79" s="33">
        <v>1.1</v>
      </c>
      <c r="M79" s="33">
        <v>32</v>
      </c>
      <c r="N79" s="33">
        <v>29.2</v>
      </c>
      <c r="O79" s="33">
        <v>21</v>
      </c>
      <c r="P79" s="33">
        <v>0.676</v>
      </c>
      <c r="Q79" s="33">
        <v>0.6</v>
      </c>
      <c r="R79" s="26"/>
    </row>
    <row r="80" spans="1:18" ht="12.75">
      <c r="A80" s="34" t="s">
        <v>184</v>
      </c>
      <c r="B80" s="29"/>
      <c r="C80" s="29" t="s">
        <v>5</v>
      </c>
      <c r="D80" s="35">
        <v>30</v>
      </c>
      <c r="E80" s="33">
        <v>2.28</v>
      </c>
      <c r="F80" s="33">
        <v>0.27</v>
      </c>
      <c r="G80" s="33">
        <v>13.86</v>
      </c>
      <c r="H80" s="33">
        <v>66.3</v>
      </c>
      <c r="I80" s="33">
        <v>0.048</v>
      </c>
      <c r="J80" s="33"/>
      <c r="K80" s="33"/>
      <c r="L80" s="33">
        <v>0.39</v>
      </c>
      <c r="M80" s="33">
        <v>6.9</v>
      </c>
      <c r="N80" s="33">
        <v>26.1</v>
      </c>
      <c r="O80" s="33">
        <v>9.9</v>
      </c>
      <c r="P80" s="33">
        <v>0.6</v>
      </c>
      <c r="Q80" s="33"/>
      <c r="R80" s="26"/>
    </row>
    <row r="81" spans="1:18" ht="25.5">
      <c r="A81" s="34" t="s">
        <v>185</v>
      </c>
      <c r="B81" s="29"/>
      <c r="C81" s="29" t="s">
        <v>6</v>
      </c>
      <c r="D81" s="35">
        <v>40</v>
      </c>
      <c r="E81" s="33">
        <v>2.9333333333333336</v>
      </c>
      <c r="F81" s="33">
        <v>0.5333333333333333</v>
      </c>
      <c r="G81" s="33">
        <v>17.333333333333332</v>
      </c>
      <c r="H81" s="33">
        <v>85.33333333333333</v>
      </c>
      <c r="I81" s="33">
        <v>0.08</v>
      </c>
      <c r="J81" s="33">
        <v>0</v>
      </c>
      <c r="K81" s="33">
        <v>0</v>
      </c>
      <c r="L81" s="33">
        <v>0.39999999999999997</v>
      </c>
      <c r="M81" s="33">
        <v>13.200000000000001</v>
      </c>
      <c r="N81" s="33">
        <v>77.60000000000001</v>
      </c>
      <c r="O81" s="33">
        <v>22.8</v>
      </c>
      <c r="P81" s="33">
        <v>1.8</v>
      </c>
      <c r="Q81" s="33">
        <v>0.39999999999999997</v>
      </c>
      <c r="R81" s="26"/>
    </row>
    <row r="82" spans="1:18" ht="12.75">
      <c r="A82" s="43"/>
      <c r="B82" s="90" t="s">
        <v>35</v>
      </c>
      <c r="C82" s="90"/>
      <c r="D82" s="37">
        <f>SUM(D75:D81)</f>
        <v>830</v>
      </c>
      <c r="E82" s="37">
        <f aca="true" t="shared" si="7" ref="E82:Q82">SUM(E75:E81)</f>
        <v>35.145333333333326</v>
      </c>
      <c r="F82" s="37">
        <f t="shared" si="7"/>
        <v>20.074333333333332</v>
      </c>
      <c r="G82" s="37">
        <f t="shared" si="7"/>
        <v>120.40833333333333</v>
      </c>
      <c r="H82" s="37">
        <f t="shared" si="7"/>
        <v>804.7693333333333</v>
      </c>
      <c r="I82" s="37">
        <f t="shared" si="7"/>
        <v>0.614</v>
      </c>
      <c r="J82" s="37">
        <f t="shared" si="7"/>
        <v>49.83999999999999</v>
      </c>
      <c r="K82" s="37">
        <f t="shared" si="7"/>
        <v>52.400000000000006</v>
      </c>
      <c r="L82" s="37">
        <f t="shared" si="7"/>
        <v>9.203000000000001</v>
      </c>
      <c r="M82" s="37">
        <f t="shared" si="7"/>
        <v>203.85799999999998</v>
      </c>
      <c r="N82" s="37">
        <f t="shared" si="7"/>
        <v>590.9309999999999</v>
      </c>
      <c r="O82" s="37">
        <f t="shared" si="7"/>
        <v>189.821</v>
      </c>
      <c r="P82" s="37">
        <f t="shared" si="7"/>
        <v>7.635</v>
      </c>
      <c r="Q82" s="37">
        <f t="shared" si="7"/>
        <v>261.288</v>
      </c>
      <c r="R82" s="26"/>
    </row>
    <row r="83" spans="1:18" ht="45.75" customHeight="1">
      <c r="A83" s="34"/>
      <c r="B83" s="38" t="s">
        <v>86</v>
      </c>
      <c r="C83" s="29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26"/>
    </row>
    <row r="84" spans="1:18" ht="12.75">
      <c r="A84" s="42"/>
      <c r="B84" s="41" t="s">
        <v>1</v>
      </c>
      <c r="C84" s="4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26"/>
    </row>
    <row r="85" spans="1:18" ht="25.5">
      <c r="A85" s="34" t="s">
        <v>189</v>
      </c>
      <c r="B85" s="29" t="s">
        <v>169</v>
      </c>
      <c r="C85" s="29" t="s">
        <v>90</v>
      </c>
      <c r="D85" s="35">
        <v>60</v>
      </c>
      <c r="E85" s="33">
        <v>1.064</v>
      </c>
      <c r="F85" s="33">
        <v>4.156</v>
      </c>
      <c r="G85" s="33">
        <v>6.024</v>
      </c>
      <c r="H85" s="33">
        <v>66.114</v>
      </c>
      <c r="I85" s="33">
        <v>0.051</v>
      </c>
      <c r="J85" s="33">
        <v>8</v>
      </c>
      <c r="K85" s="33"/>
      <c r="L85" s="33">
        <v>1.83</v>
      </c>
      <c r="M85" s="33">
        <v>9.15</v>
      </c>
      <c r="N85" s="33">
        <v>28.78</v>
      </c>
      <c r="O85" s="33">
        <v>11.38</v>
      </c>
      <c r="P85" s="33">
        <v>0.448</v>
      </c>
      <c r="Q85" s="33">
        <v>6.6</v>
      </c>
      <c r="R85" s="26"/>
    </row>
    <row r="86" spans="1:18" ht="12.75">
      <c r="A86" s="34" t="s">
        <v>190</v>
      </c>
      <c r="B86" s="29" t="s">
        <v>170</v>
      </c>
      <c r="C86" s="29" t="s">
        <v>91</v>
      </c>
      <c r="D86" s="35">
        <v>250</v>
      </c>
      <c r="E86" s="33">
        <v>1.847</v>
      </c>
      <c r="F86" s="33">
        <v>5.259</v>
      </c>
      <c r="G86" s="33">
        <v>11.055</v>
      </c>
      <c r="H86" s="33">
        <v>99.455</v>
      </c>
      <c r="I86" s="33">
        <v>0.085</v>
      </c>
      <c r="J86" s="33">
        <v>21.2</v>
      </c>
      <c r="K86" s="33"/>
      <c r="L86" s="33">
        <v>2.344</v>
      </c>
      <c r="M86" s="33">
        <v>29.16</v>
      </c>
      <c r="N86" s="33">
        <v>52.44</v>
      </c>
      <c r="O86" s="33">
        <v>21.81</v>
      </c>
      <c r="P86" s="33">
        <v>0.827</v>
      </c>
      <c r="Q86" s="33">
        <v>205.6</v>
      </c>
      <c r="R86" s="26"/>
    </row>
    <row r="87" spans="1:18" ht="51">
      <c r="A87" s="34" t="s">
        <v>215</v>
      </c>
      <c r="B87" s="29" t="s">
        <v>92</v>
      </c>
      <c r="C87" s="29" t="s">
        <v>93</v>
      </c>
      <c r="D87" s="35">
        <v>200</v>
      </c>
      <c r="E87" s="33">
        <v>14.925</v>
      </c>
      <c r="F87" s="33">
        <v>20.475</v>
      </c>
      <c r="G87" s="33">
        <v>20.814</v>
      </c>
      <c r="H87" s="33">
        <v>328.023</v>
      </c>
      <c r="I87" s="33">
        <v>0.595</v>
      </c>
      <c r="J87" s="33">
        <v>27.05</v>
      </c>
      <c r="K87" s="33"/>
      <c r="L87" s="33">
        <v>1.866</v>
      </c>
      <c r="M87" s="33">
        <v>23.349</v>
      </c>
      <c r="N87" s="33">
        <v>216.962</v>
      </c>
      <c r="O87" s="33">
        <v>51.731</v>
      </c>
      <c r="P87" s="33">
        <v>2.899</v>
      </c>
      <c r="Q87" s="33">
        <v>24.42</v>
      </c>
      <c r="R87" s="26"/>
    </row>
    <row r="88" spans="1:18" ht="12.75">
      <c r="A88" s="34" t="s">
        <v>196</v>
      </c>
      <c r="B88" s="29"/>
      <c r="C88" s="29" t="s">
        <v>52</v>
      </c>
      <c r="D88" s="35">
        <v>200</v>
      </c>
      <c r="E88" s="33">
        <v>1</v>
      </c>
      <c r="F88" s="33">
        <v>0.2</v>
      </c>
      <c r="G88" s="33">
        <v>20.2</v>
      </c>
      <c r="H88" s="33">
        <v>92</v>
      </c>
      <c r="I88" s="33">
        <v>0.02</v>
      </c>
      <c r="J88" s="33">
        <v>4</v>
      </c>
      <c r="K88" s="33"/>
      <c r="L88" s="33">
        <v>0.2</v>
      </c>
      <c r="M88" s="33">
        <v>14</v>
      </c>
      <c r="N88" s="33">
        <v>14</v>
      </c>
      <c r="O88" s="33">
        <v>8</v>
      </c>
      <c r="P88" s="33">
        <v>2.8</v>
      </c>
      <c r="Q88" s="33"/>
      <c r="R88" s="26"/>
    </row>
    <row r="89" spans="1:18" ht="12.75">
      <c r="A89" s="34" t="s">
        <v>184</v>
      </c>
      <c r="B89" s="29"/>
      <c r="C89" s="29" t="s">
        <v>5</v>
      </c>
      <c r="D89" s="35">
        <v>30</v>
      </c>
      <c r="E89" s="33">
        <v>2.28</v>
      </c>
      <c r="F89" s="33">
        <v>0.27</v>
      </c>
      <c r="G89" s="33">
        <v>13.86</v>
      </c>
      <c r="H89" s="33">
        <v>66.3</v>
      </c>
      <c r="I89" s="33">
        <v>0.048</v>
      </c>
      <c r="J89" s="33"/>
      <c r="K89" s="33"/>
      <c r="L89" s="33">
        <v>0.39</v>
      </c>
      <c r="M89" s="33">
        <v>6.9</v>
      </c>
      <c r="N89" s="33">
        <v>26.1</v>
      </c>
      <c r="O89" s="33">
        <v>9.9</v>
      </c>
      <c r="P89" s="33">
        <v>0.6</v>
      </c>
      <c r="Q89" s="33"/>
      <c r="R89" s="26"/>
    </row>
    <row r="90" spans="1:18" ht="25.5">
      <c r="A90" s="34" t="s">
        <v>185</v>
      </c>
      <c r="B90" s="29"/>
      <c r="C90" s="29" t="s">
        <v>6</v>
      </c>
      <c r="D90" s="35">
        <v>40</v>
      </c>
      <c r="E90" s="33">
        <v>2.9333333333333336</v>
      </c>
      <c r="F90" s="33">
        <v>0.5333333333333333</v>
      </c>
      <c r="G90" s="33">
        <v>17.333333333333332</v>
      </c>
      <c r="H90" s="33">
        <v>85.33333333333333</v>
      </c>
      <c r="I90" s="33">
        <v>0.08</v>
      </c>
      <c r="J90" s="33">
        <v>0</v>
      </c>
      <c r="K90" s="33">
        <v>0</v>
      </c>
      <c r="L90" s="33">
        <v>0.39999999999999997</v>
      </c>
      <c r="M90" s="33">
        <v>13.200000000000001</v>
      </c>
      <c r="N90" s="33">
        <v>77.60000000000001</v>
      </c>
      <c r="O90" s="33">
        <v>22.8</v>
      </c>
      <c r="P90" s="33">
        <v>1.8</v>
      </c>
      <c r="Q90" s="33">
        <v>0.39999999999999997</v>
      </c>
      <c r="R90" s="26"/>
    </row>
    <row r="91" spans="1:18" ht="12.75">
      <c r="A91" s="43"/>
      <c r="B91" s="90" t="s">
        <v>35</v>
      </c>
      <c r="C91" s="90"/>
      <c r="D91" s="37">
        <f>SUM(D85:D90)</f>
        <v>780</v>
      </c>
      <c r="E91" s="37">
        <f aca="true" t="shared" si="8" ref="E91:Q91">SUM(E85:E90)</f>
        <v>24.049333333333337</v>
      </c>
      <c r="F91" s="37">
        <f t="shared" si="8"/>
        <v>30.893333333333334</v>
      </c>
      <c r="G91" s="37">
        <f t="shared" si="8"/>
        <v>89.28633333333333</v>
      </c>
      <c r="H91" s="37">
        <f t="shared" si="8"/>
        <v>737.2253333333334</v>
      </c>
      <c r="I91" s="37">
        <f t="shared" si="8"/>
        <v>0.879</v>
      </c>
      <c r="J91" s="37">
        <f t="shared" si="8"/>
        <v>60.25</v>
      </c>
      <c r="K91" s="37">
        <f t="shared" si="8"/>
        <v>0</v>
      </c>
      <c r="L91" s="37">
        <f t="shared" si="8"/>
        <v>7.029999999999999</v>
      </c>
      <c r="M91" s="37">
        <f t="shared" si="8"/>
        <v>95.75900000000001</v>
      </c>
      <c r="N91" s="37">
        <f t="shared" si="8"/>
        <v>415.88200000000006</v>
      </c>
      <c r="O91" s="37">
        <f t="shared" si="8"/>
        <v>125.621</v>
      </c>
      <c r="P91" s="37">
        <f t="shared" si="8"/>
        <v>9.373999999999999</v>
      </c>
      <c r="Q91" s="37">
        <f t="shared" si="8"/>
        <v>237.02</v>
      </c>
      <c r="R91" s="26"/>
    </row>
    <row r="92" spans="1:18" ht="42.75" customHeight="1">
      <c r="A92" s="34"/>
      <c r="B92" s="38" t="s">
        <v>94</v>
      </c>
      <c r="C92" s="29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26"/>
    </row>
    <row r="93" spans="1:18" ht="12.75">
      <c r="A93" s="42"/>
      <c r="B93" s="41" t="s">
        <v>1</v>
      </c>
      <c r="C93" s="29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26"/>
    </row>
    <row r="94" spans="1:18" ht="25.5">
      <c r="A94" s="34" t="s">
        <v>189</v>
      </c>
      <c r="B94" s="29" t="s">
        <v>95</v>
      </c>
      <c r="C94" s="29" t="s">
        <v>96</v>
      </c>
      <c r="D94" s="35">
        <v>60</v>
      </c>
      <c r="E94" s="33">
        <v>0.783</v>
      </c>
      <c r="F94" s="33">
        <v>5.094</v>
      </c>
      <c r="G94" s="33">
        <v>10.587</v>
      </c>
      <c r="H94" s="33">
        <v>92.325</v>
      </c>
      <c r="I94" s="33">
        <v>0.041</v>
      </c>
      <c r="J94" s="33">
        <v>1.95</v>
      </c>
      <c r="K94" s="33"/>
      <c r="L94" s="33">
        <v>2.416</v>
      </c>
      <c r="M94" s="33">
        <v>20.13</v>
      </c>
      <c r="N94" s="33">
        <v>37.03</v>
      </c>
      <c r="O94" s="33">
        <v>19.86</v>
      </c>
      <c r="P94" s="33">
        <v>0.633</v>
      </c>
      <c r="Q94" s="33">
        <v>780.72</v>
      </c>
      <c r="R94" s="26"/>
    </row>
    <row r="95" spans="1:18" ht="38.25">
      <c r="A95" s="34" t="s">
        <v>188</v>
      </c>
      <c r="B95" s="29" t="s">
        <v>172</v>
      </c>
      <c r="C95" s="40" t="s">
        <v>192</v>
      </c>
      <c r="D95" s="35">
        <v>250</v>
      </c>
      <c r="E95" s="33">
        <v>5.87</v>
      </c>
      <c r="F95" s="33">
        <v>5.545</v>
      </c>
      <c r="G95" s="33">
        <v>19.283</v>
      </c>
      <c r="H95" s="33">
        <v>150.868</v>
      </c>
      <c r="I95" s="33">
        <v>0.233</v>
      </c>
      <c r="J95" s="33">
        <v>11.509</v>
      </c>
      <c r="K95" s="33"/>
      <c r="L95" s="33">
        <v>2.45</v>
      </c>
      <c r="M95" s="33">
        <v>36.574</v>
      </c>
      <c r="N95" s="33">
        <v>106.781</v>
      </c>
      <c r="O95" s="33">
        <v>38.271</v>
      </c>
      <c r="P95" s="33">
        <v>1.982</v>
      </c>
      <c r="Q95" s="33">
        <v>201.901</v>
      </c>
      <c r="R95" s="26"/>
    </row>
    <row r="96" spans="1:18" ht="12.75">
      <c r="A96" s="34" t="s">
        <v>211</v>
      </c>
      <c r="B96" s="29" t="s">
        <v>173</v>
      </c>
      <c r="C96" s="29" t="s">
        <v>97</v>
      </c>
      <c r="D96" s="35">
        <v>90</v>
      </c>
      <c r="E96" s="33">
        <v>14.269499999999999</v>
      </c>
      <c r="F96" s="33">
        <v>13.712625</v>
      </c>
      <c r="G96" s="33">
        <v>13.32</v>
      </c>
      <c r="H96" s="33">
        <v>234</v>
      </c>
      <c r="I96" s="33">
        <v>0.163125</v>
      </c>
      <c r="J96" s="33">
        <v>0.73575</v>
      </c>
      <c r="K96" s="33">
        <v>44.017875000000004</v>
      </c>
      <c r="L96" s="33">
        <v>5.338125</v>
      </c>
      <c r="M96" s="33">
        <v>48.9105</v>
      </c>
      <c r="N96" s="33">
        <v>65.45475</v>
      </c>
      <c r="O96" s="33">
        <v>18.163125</v>
      </c>
      <c r="P96" s="33">
        <v>2.962125</v>
      </c>
      <c r="Q96" s="33">
        <v>76.597875</v>
      </c>
      <c r="R96" s="26"/>
    </row>
    <row r="97" spans="1:18" ht="51">
      <c r="A97" s="34" t="s">
        <v>207</v>
      </c>
      <c r="B97" s="29" t="s">
        <v>147</v>
      </c>
      <c r="C97" s="29" t="s">
        <v>61</v>
      </c>
      <c r="D97" s="35">
        <v>150</v>
      </c>
      <c r="E97" s="33">
        <v>5.634</v>
      </c>
      <c r="F97" s="33">
        <v>2.838</v>
      </c>
      <c r="G97" s="33">
        <v>35.994</v>
      </c>
      <c r="H97" s="33">
        <v>192.207</v>
      </c>
      <c r="I97" s="33">
        <v>0.087</v>
      </c>
      <c r="J97" s="33"/>
      <c r="K97" s="33">
        <v>12</v>
      </c>
      <c r="L97" s="33">
        <v>0.795</v>
      </c>
      <c r="M97" s="33">
        <v>11.514</v>
      </c>
      <c r="N97" s="33">
        <v>45.495</v>
      </c>
      <c r="O97" s="33">
        <v>8.226</v>
      </c>
      <c r="P97" s="33">
        <v>0.831</v>
      </c>
      <c r="Q97" s="33">
        <v>13.5</v>
      </c>
      <c r="R97" s="26"/>
    </row>
    <row r="98" spans="1:18" ht="38.25">
      <c r="A98" s="34" t="s">
        <v>193</v>
      </c>
      <c r="B98" s="29" t="s">
        <v>162</v>
      </c>
      <c r="C98" s="29" t="s">
        <v>100</v>
      </c>
      <c r="D98" s="35">
        <v>200</v>
      </c>
      <c r="E98" s="33">
        <v>0.16</v>
      </c>
      <c r="F98" s="33">
        <v>0.16</v>
      </c>
      <c r="G98" s="33">
        <v>15.896</v>
      </c>
      <c r="H98" s="33">
        <v>66.68</v>
      </c>
      <c r="I98" s="33">
        <v>0.012</v>
      </c>
      <c r="J98" s="33">
        <v>4</v>
      </c>
      <c r="K98" s="33"/>
      <c r="L98" s="33">
        <v>0.08</v>
      </c>
      <c r="M98" s="33">
        <v>6.4</v>
      </c>
      <c r="N98" s="33">
        <v>4.4</v>
      </c>
      <c r="O98" s="33">
        <v>3.6</v>
      </c>
      <c r="P98" s="33">
        <v>0.916</v>
      </c>
      <c r="Q98" s="33">
        <v>12</v>
      </c>
      <c r="R98" s="26"/>
    </row>
    <row r="99" spans="1:18" ht="12.75">
      <c r="A99" s="34" t="s">
        <v>184</v>
      </c>
      <c r="B99" s="29"/>
      <c r="C99" s="29" t="s">
        <v>5</v>
      </c>
      <c r="D99" s="35">
        <v>30</v>
      </c>
      <c r="E99" s="33">
        <v>2.28</v>
      </c>
      <c r="F99" s="33">
        <v>0.27</v>
      </c>
      <c r="G99" s="33">
        <v>13.86</v>
      </c>
      <c r="H99" s="33">
        <v>66.3</v>
      </c>
      <c r="I99" s="33">
        <v>0.048</v>
      </c>
      <c r="J99" s="33"/>
      <c r="K99" s="33"/>
      <c r="L99" s="33">
        <v>0.39</v>
      </c>
      <c r="M99" s="33">
        <v>6.9</v>
      </c>
      <c r="N99" s="33">
        <v>26.1</v>
      </c>
      <c r="O99" s="33">
        <v>9.9</v>
      </c>
      <c r="P99" s="33">
        <v>0.6</v>
      </c>
      <c r="Q99" s="33"/>
      <c r="R99" s="26"/>
    </row>
    <row r="100" spans="1:18" ht="25.5">
      <c r="A100" s="34" t="s">
        <v>185</v>
      </c>
      <c r="B100" s="29"/>
      <c r="C100" s="29" t="s">
        <v>6</v>
      </c>
      <c r="D100" s="35">
        <v>40</v>
      </c>
      <c r="E100" s="33">
        <v>2.9333333333333336</v>
      </c>
      <c r="F100" s="33">
        <v>0.5333333333333333</v>
      </c>
      <c r="G100" s="33">
        <v>17.333333333333332</v>
      </c>
      <c r="H100" s="33">
        <v>85.33333333333333</v>
      </c>
      <c r="I100" s="33">
        <v>0.08</v>
      </c>
      <c r="J100" s="33">
        <v>0</v>
      </c>
      <c r="K100" s="33">
        <v>0</v>
      </c>
      <c r="L100" s="33">
        <v>0.39999999999999997</v>
      </c>
      <c r="M100" s="33">
        <v>13.200000000000001</v>
      </c>
      <c r="N100" s="33">
        <v>77.60000000000001</v>
      </c>
      <c r="O100" s="33">
        <v>22.8</v>
      </c>
      <c r="P100" s="33">
        <v>1.8</v>
      </c>
      <c r="Q100" s="33">
        <v>0.39999999999999997</v>
      </c>
      <c r="R100" s="26"/>
    </row>
    <row r="101" spans="1:18" ht="12.75">
      <c r="A101" s="29" t="s">
        <v>208</v>
      </c>
      <c r="B101" s="29" t="s">
        <v>174</v>
      </c>
      <c r="C101" s="29" t="s">
        <v>98</v>
      </c>
      <c r="D101" s="35">
        <v>30</v>
      </c>
      <c r="E101" s="33">
        <v>0.783</v>
      </c>
      <c r="F101" s="33">
        <v>2.589</v>
      </c>
      <c r="G101" s="33">
        <v>2.856</v>
      </c>
      <c r="H101" s="33">
        <v>37.947</v>
      </c>
      <c r="I101" s="33">
        <v>0.027</v>
      </c>
      <c r="J101" s="33">
        <v>0.09</v>
      </c>
      <c r="K101" s="33">
        <v>13.5</v>
      </c>
      <c r="L101" s="33">
        <v>0.075</v>
      </c>
      <c r="M101" s="33">
        <v>20.143</v>
      </c>
      <c r="N101" s="33">
        <v>17.16</v>
      </c>
      <c r="O101" s="33">
        <v>2.633</v>
      </c>
      <c r="P101" s="33">
        <v>0.064</v>
      </c>
      <c r="Q101" s="33">
        <v>16.8</v>
      </c>
      <c r="R101" s="26"/>
    </row>
    <row r="102" spans="1:18" ht="12.75">
      <c r="A102" s="26"/>
      <c r="B102" s="88" t="s">
        <v>35</v>
      </c>
      <c r="C102" s="89"/>
      <c r="D102" s="37">
        <f>SUM(D94:D101)</f>
        <v>850</v>
      </c>
      <c r="E102" s="37">
        <f aca="true" t="shared" si="9" ref="E102:Q102">SUM(E94:E101)</f>
        <v>32.712833333333336</v>
      </c>
      <c r="F102" s="37">
        <f t="shared" si="9"/>
        <v>30.741958333333333</v>
      </c>
      <c r="G102" s="37">
        <f t="shared" si="9"/>
        <v>129.12933333333334</v>
      </c>
      <c r="H102" s="37">
        <f t="shared" si="9"/>
        <v>925.6603333333333</v>
      </c>
      <c r="I102" s="37">
        <f t="shared" si="9"/>
        <v>0.691125</v>
      </c>
      <c r="J102" s="37">
        <f t="shared" si="9"/>
        <v>18.28475</v>
      </c>
      <c r="K102" s="37">
        <f t="shared" si="9"/>
        <v>69.517875</v>
      </c>
      <c r="L102" s="37">
        <f t="shared" si="9"/>
        <v>11.944125</v>
      </c>
      <c r="M102" s="37">
        <f t="shared" si="9"/>
        <v>163.77149999999997</v>
      </c>
      <c r="N102" s="37">
        <f t="shared" si="9"/>
        <v>380.0207500000001</v>
      </c>
      <c r="O102" s="37">
        <f t="shared" si="9"/>
        <v>123.453125</v>
      </c>
      <c r="P102" s="37">
        <f t="shared" si="9"/>
        <v>9.788125</v>
      </c>
      <c r="Q102" s="37">
        <f t="shared" si="9"/>
        <v>1101.918875</v>
      </c>
      <c r="R102" s="26"/>
    </row>
    <row r="103" spans="1:18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2.75">
      <c r="A104" s="26"/>
      <c r="B104" s="44"/>
      <c r="C104" s="69"/>
      <c r="D104" s="71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26"/>
      <c r="R104" s="26"/>
    </row>
    <row r="105" spans="1:18" ht="12.75">
      <c r="A105" s="26"/>
      <c r="B105" s="46"/>
      <c r="C105" s="69"/>
      <c r="D105" s="71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26"/>
      <c r="R105" s="26"/>
    </row>
    <row r="106" spans="1:18" ht="12.75">
      <c r="A106" s="26"/>
      <c r="B106" s="78"/>
      <c r="C106" s="78"/>
      <c r="D106" s="79"/>
      <c r="E106" s="48"/>
      <c r="F106" s="48"/>
      <c r="G106" s="48"/>
      <c r="H106" s="49"/>
      <c r="I106" s="49"/>
      <c r="J106" s="49"/>
      <c r="K106" s="49"/>
      <c r="L106" s="49"/>
      <c r="M106" s="49"/>
      <c r="N106" s="49"/>
      <c r="O106" s="49"/>
      <c r="P106" s="49"/>
      <c r="Q106" s="26"/>
      <c r="R106" s="26"/>
    </row>
    <row r="107" spans="1:18" ht="12.75">
      <c r="A107" s="26"/>
      <c r="B107" s="69"/>
      <c r="C107" s="70"/>
      <c r="D107" s="71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26"/>
      <c r="R107" s="26"/>
    </row>
    <row r="108" spans="1:18" ht="12.75">
      <c r="A108" s="26"/>
      <c r="B108" s="86"/>
      <c r="C108" s="78"/>
      <c r="D108" s="87"/>
      <c r="E108" s="51"/>
      <c r="F108" s="52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26"/>
      <c r="R108" s="26"/>
    </row>
    <row r="109" spans="1:18" ht="12.75">
      <c r="A109" s="26"/>
      <c r="B109" s="44"/>
      <c r="C109" s="69" t="s">
        <v>108</v>
      </c>
      <c r="D109" s="71"/>
      <c r="E109" s="45">
        <f aca="true" t="shared" si="10" ref="E109:P109">E15+E24+E33+E43+E52+E62+E72+E82+E91+E102</f>
        <v>322.92818585333333</v>
      </c>
      <c r="F109" s="45">
        <f t="shared" si="10"/>
        <v>249.91015673333334</v>
      </c>
      <c r="G109" s="45">
        <f t="shared" si="10"/>
        <v>1071.3640398133332</v>
      </c>
      <c r="H109" s="45">
        <f t="shared" si="10"/>
        <v>7856.2391357333345</v>
      </c>
      <c r="I109" s="45">
        <f t="shared" si="10"/>
        <v>5.42474256</v>
      </c>
      <c r="J109" s="45">
        <f t="shared" si="10"/>
        <v>537.3394771999999</v>
      </c>
      <c r="K109" s="45">
        <f t="shared" si="10"/>
        <v>6136.306315</v>
      </c>
      <c r="L109" s="45">
        <f t="shared" si="10"/>
        <v>71.87678288000001</v>
      </c>
      <c r="M109" s="45">
        <f t="shared" si="10"/>
        <v>1611.4915492</v>
      </c>
      <c r="N109" s="45">
        <f t="shared" si="10"/>
        <v>4645.4702012</v>
      </c>
      <c r="O109" s="45">
        <f t="shared" si="10"/>
        <v>1286.6535418</v>
      </c>
      <c r="P109" s="45">
        <f t="shared" si="10"/>
        <v>84.44563248</v>
      </c>
      <c r="Q109" s="26"/>
      <c r="R109" s="26"/>
    </row>
    <row r="110" spans="1:18" ht="12.75">
      <c r="A110" s="26"/>
      <c r="B110" s="46"/>
      <c r="C110" s="69" t="s">
        <v>109</v>
      </c>
      <c r="D110" s="71"/>
      <c r="E110" s="47">
        <f>E109/10</f>
        <v>32.292818585333336</v>
      </c>
      <c r="F110" s="47">
        <f aca="true" t="shared" si="11" ref="F110:P110">F109/10</f>
        <v>24.991015673333333</v>
      </c>
      <c r="G110" s="47">
        <f t="shared" si="11"/>
        <v>107.13640398133332</v>
      </c>
      <c r="H110" s="47">
        <f t="shared" si="11"/>
        <v>785.6239135733334</v>
      </c>
      <c r="I110" s="47">
        <f t="shared" si="11"/>
        <v>0.542474256</v>
      </c>
      <c r="J110" s="47">
        <f t="shared" si="11"/>
        <v>53.73394771999999</v>
      </c>
      <c r="K110" s="47">
        <f t="shared" si="11"/>
        <v>613.6306314999999</v>
      </c>
      <c r="L110" s="47">
        <f t="shared" si="11"/>
        <v>7.187678288000001</v>
      </c>
      <c r="M110" s="47">
        <f t="shared" si="11"/>
        <v>161.14915492</v>
      </c>
      <c r="N110" s="47">
        <f t="shared" si="11"/>
        <v>464.54702011999996</v>
      </c>
      <c r="O110" s="47">
        <f t="shared" si="11"/>
        <v>128.66535418</v>
      </c>
      <c r="P110" s="47">
        <f t="shared" si="11"/>
        <v>8.444563248</v>
      </c>
      <c r="Q110" s="26"/>
      <c r="R110" s="26"/>
    </row>
    <row r="111" spans="1:18" ht="12.75">
      <c r="A111" s="26"/>
      <c r="B111" s="78" t="s">
        <v>105</v>
      </c>
      <c r="C111" s="78"/>
      <c r="D111" s="79"/>
      <c r="E111" s="48">
        <f>4*E110/H110</f>
        <v>0.1644187149978804</v>
      </c>
      <c r="F111" s="48">
        <f>9*F110/H110</f>
        <v>0.28629365422060193</v>
      </c>
      <c r="G111" s="48">
        <f>4*G110/H110</f>
        <v>0.5454844341182736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26"/>
      <c r="R111" s="26"/>
    </row>
    <row r="112" spans="1:18" ht="12.75" customHeight="1">
      <c r="A112" s="26"/>
      <c r="B112" s="69" t="s">
        <v>106</v>
      </c>
      <c r="C112" s="70"/>
      <c r="D112" s="71"/>
      <c r="E112" s="50">
        <f>E110/E120</f>
        <v>0.41938725435497837</v>
      </c>
      <c r="F112" s="50">
        <f aca="true" t="shared" si="12" ref="F112:P112">F110/F120</f>
        <v>0.3163419705485232</v>
      </c>
      <c r="G112" s="50">
        <f t="shared" si="12"/>
        <v>0.3198101611383084</v>
      </c>
      <c r="H112" s="50">
        <f t="shared" si="12"/>
        <v>0.33430804832907807</v>
      </c>
      <c r="I112" s="50">
        <f t="shared" si="12"/>
        <v>0.4931584145454545</v>
      </c>
      <c r="J112" s="50">
        <f t="shared" si="12"/>
        <v>0.8955657953333331</v>
      </c>
      <c r="K112" s="50">
        <f t="shared" si="12"/>
        <v>0.8766151878571428</v>
      </c>
      <c r="L112" s="50">
        <f t="shared" si="12"/>
        <v>0.7187678288000001</v>
      </c>
      <c r="M112" s="50">
        <f t="shared" si="12"/>
        <v>0.14649923174545454</v>
      </c>
      <c r="N112" s="50">
        <f t="shared" si="12"/>
        <v>0.4223154728363636</v>
      </c>
      <c r="O112" s="50">
        <f t="shared" si="12"/>
        <v>0.51466141672</v>
      </c>
      <c r="P112" s="50">
        <f t="shared" si="12"/>
        <v>0.7037136039999999</v>
      </c>
      <c r="Q112" s="26"/>
      <c r="R112" s="26"/>
    </row>
    <row r="113" spans="1:18" ht="12.75">
      <c r="A113" s="26"/>
      <c r="B113" s="86" t="s">
        <v>107</v>
      </c>
      <c r="C113" s="78"/>
      <c r="D113" s="87"/>
      <c r="E113" s="51">
        <f>E110/E122</f>
        <v>0.4098073424534687</v>
      </c>
      <c r="F113" s="51">
        <f aca="true" t="shared" si="13" ref="F113:P113">F110/F122</f>
        <v>0.3212212811482434</v>
      </c>
      <c r="G113" s="51">
        <f t="shared" si="13"/>
        <v>0.3407646437065309</v>
      </c>
      <c r="H113" s="51">
        <f t="shared" si="13"/>
        <v>0.34567867011630815</v>
      </c>
      <c r="I113" s="51">
        <f t="shared" si="13"/>
        <v>0.38748161142857146</v>
      </c>
      <c r="J113" s="51">
        <f t="shared" si="13"/>
        <v>0.6270005568261375</v>
      </c>
      <c r="K113" s="51">
        <f t="shared" si="13"/>
        <v>0.7889311281820519</v>
      </c>
      <c r="L113" s="51">
        <f t="shared" si="13"/>
        <v>0.6475385845045046</v>
      </c>
      <c r="M113" s="51">
        <f t="shared" si="13"/>
        <v>0.1391736375507384</v>
      </c>
      <c r="N113" s="51">
        <f t="shared" si="13"/>
        <v>0.33785237826909087</v>
      </c>
      <c r="O113" s="51">
        <f t="shared" si="13"/>
        <v>0.4631582223902088</v>
      </c>
      <c r="P113" s="51">
        <f t="shared" si="13"/>
        <v>0.6349295675187969</v>
      </c>
      <c r="Q113" s="26"/>
      <c r="R113" s="26"/>
    </row>
    <row r="114" spans="1:18" ht="12.75">
      <c r="A114" s="26"/>
      <c r="B114" s="44"/>
      <c r="C114" s="69" t="s">
        <v>111</v>
      </c>
      <c r="D114" s="71"/>
      <c r="E114" s="45">
        <f>E104+E109</f>
        <v>322.92818585333333</v>
      </c>
      <c r="F114" s="45">
        <f aca="true" t="shared" si="14" ref="F114:P114">F104+F109</f>
        <v>249.91015673333334</v>
      </c>
      <c r="G114" s="45">
        <f t="shared" si="14"/>
        <v>1071.3640398133332</v>
      </c>
      <c r="H114" s="45">
        <f t="shared" si="14"/>
        <v>7856.2391357333345</v>
      </c>
      <c r="I114" s="45">
        <f t="shared" si="14"/>
        <v>5.42474256</v>
      </c>
      <c r="J114" s="45">
        <f t="shared" si="14"/>
        <v>537.3394771999999</v>
      </c>
      <c r="K114" s="45">
        <f t="shared" si="14"/>
        <v>6136.306315</v>
      </c>
      <c r="L114" s="45">
        <f t="shared" si="14"/>
        <v>71.87678288000001</v>
      </c>
      <c r="M114" s="45">
        <f t="shared" si="14"/>
        <v>1611.4915492</v>
      </c>
      <c r="N114" s="45">
        <f t="shared" si="14"/>
        <v>4645.4702012</v>
      </c>
      <c r="O114" s="45">
        <f t="shared" si="14"/>
        <v>1286.6535418</v>
      </c>
      <c r="P114" s="45">
        <f t="shared" si="14"/>
        <v>84.44563248</v>
      </c>
      <c r="Q114" s="26"/>
      <c r="R114" s="26"/>
    </row>
    <row r="115" spans="1:18" ht="12.75">
      <c r="A115" s="26"/>
      <c r="B115" s="46"/>
      <c r="C115" s="69" t="s">
        <v>112</v>
      </c>
      <c r="D115" s="71"/>
      <c r="E115" s="47">
        <f>E114/10</f>
        <v>32.292818585333336</v>
      </c>
      <c r="F115" s="47">
        <f aca="true" t="shared" si="15" ref="F115:P115">F114/10</f>
        <v>24.991015673333333</v>
      </c>
      <c r="G115" s="47">
        <f t="shared" si="15"/>
        <v>107.13640398133332</v>
      </c>
      <c r="H115" s="47">
        <f t="shared" si="15"/>
        <v>785.6239135733334</v>
      </c>
      <c r="I115" s="47">
        <f t="shared" si="15"/>
        <v>0.542474256</v>
      </c>
      <c r="J115" s="47">
        <f t="shared" si="15"/>
        <v>53.73394771999999</v>
      </c>
      <c r="K115" s="47">
        <f t="shared" si="15"/>
        <v>613.6306314999999</v>
      </c>
      <c r="L115" s="47">
        <f t="shared" si="15"/>
        <v>7.187678288000001</v>
      </c>
      <c r="M115" s="47">
        <f t="shared" si="15"/>
        <v>161.14915492</v>
      </c>
      <c r="N115" s="47">
        <f t="shared" si="15"/>
        <v>464.54702011999996</v>
      </c>
      <c r="O115" s="47">
        <f t="shared" si="15"/>
        <v>128.66535418</v>
      </c>
      <c r="P115" s="47">
        <f t="shared" si="15"/>
        <v>8.444563248</v>
      </c>
      <c r="Q115" s="26"/>
      <c r="R115" s="26"/>
    </row>
    <row r="116" spans="1:18" ht="12.75">
      <c r="A116" s="26"/>
      <c r="B116" s="78" t="s">
        <v>105</v>
      </c>
      <c r="C116" s="78"/>
      <c r="D116" s="79"/>
      <c r="E116" s="48">
        <f>4*E115/H115</f>
        <v>0.1644187149978804</v>
      </c>
      <c r="F116" s="48">
        <f>9*F115/H115</f>
        <v>0.28629365422060193</v>
      </c>
      <c r="G116" s="48">
        <f>4*G115/H115</f>
        <v>0.5454844341182736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26"/>
      <c r="R116" s="26"/>
    </row>
    <row r="117" spans="1:18" ht="12.75" customHeight="1">
      <c r="A117" s="26"/>
      <c r="B117" s="69" t="s">
        <v>106</v>
      </c>
      <c r="C117" s="70"/>
      <c r="D117" s="71"/>
      <c r="E117" s="50">
        <f>E115/E120</f>
        <v>0.41938725435497837</v>
      </c>
      <c r="F117" s="50">
        <f aca="true" t="shared" si="16" ref="F117:P117">F115/F120</f>
        <v>0.3163419705485232</v>
      </c>
      <c r="G117" s="50">
        <f t="shared" si="16"/>
        <v>0.3198101611383084</v>
      </c>
      <c r="H117" s="50">
        <f t="shared" si="16"/>
        <v>0.33430804832907807</v>
      </c>
      <c r="I117" s="50">
        <f t="shared" si="16"/>
        <v>0.4931584145454545</v>
      </c>
      <c r="J117" s="50">
        <f t="shared" si="16"/>
        <v>0.8955657953333331</v>
      </c>
      <c r="K117" s="50">
        <f t="shared" si="16"/>
        <v>0.8766151878571428</v>
      </c>
      <c r="L117" s="50">
        <f t="shared" si="16"/>
        <v>0.7187678288000001</v>
      </c>
      <c r="M117" s="50">
        <f t="shared" si="16"/>
        <v>0.14649923174545454</v>
      </c>
      <c r="N117" s="50">
        <f t="shared" si="16"/>
        <v>0.4223154728363636</v>
      </c>
      <c r="O117" s="50">
        <f t="shared" si="16"/>
        <v>0.51466141672</v>
      </c>
      <c r="P117" s="50">
        <f t="shared" si="16"/>
        <v>0.7037136039999999</v>
      </c>
      <c r="Q117" s="26"/>
      <c r="R117" s="26"/>
    </row>
    <row r="118" spans="1:18" ht="12.75">
      <c r="A118" s="26"/>
      <c r="B118" s="80" t="s">
        <v>107</v>
      </c>
      <c r="C118" s="81"/>
      <c r="D118" s="82"/>
      <c r="E118" s="51">
        <f>E115/E122</f>
        <v>0.4098073424534687</v>
      </c>
      <c r="F118" s="51">
        <f aca="true" t="shared" si="17" ref="F118:P118">F115/F122</f>
        <v>0.3212212811482434</v>
      </c>
      <c r="G118" s="51">
        <f t="shared" si="17"/>
        <v>0.3407646437065309</v>
      </c>
      <c r="H118" s="51">
        <f t="shared" si="17"/>
        <v>0.34567867011630815</v>
      </c>
      <c r="I118" s="51">
        <f t="shared" si="17"/>
        <v>0.38748161142857146</v>
      </c>
      <c r="J118" s="51">
        <f t="shared" si="17"/>
        <v>0.6270005568261375</v>
      </c>
      <c r="K118" s="51">
        <f t="shared" si="17"/>
        <v>0.7889311281820519</v>
      </c>
      <c r="L118" s="51">
        <f t="shared" si="17"/>
        <v>0.6475385845045046</v>
      </c>
      <c r="M118" s="51">
        <f t="shared" si="17"/>
        <v>0.1391736375507384</v>
      </c>
      <c r="N118" s="51">
        <f t="shared" si="17"/>
        <v>0.33785237826909087</v>
      </c>
      <c r="O118" s="51">
        <f t="shared" si="17"/>
        <v>0.4631582223902088</v>
      </c>
      <c r="P118" s="51">
        <f t="shared" si="17"/>
        <v>0.6349295675187969</v>
      </c>
      <c r="Q118" s="26"/>
      <c r="R118" s="26"/>
    </row>
    <row r="119" spans="1:18" ht="12.75">
      <c r="A119" s="26"/>
      <c r="B119" s="83" t="s">
        <v>113</v>
      </c>
      <c r="C119" s="84"/>
      <c r="D119" s="85"/>
      <c r="E119" s="53">
        <v>63</v>
      </c>
      <c r="F119" s="53">
        <v>70</v>
      </c>
      <c r="G119" s="53">
        <v>305</v>
      </c>
      <c r="H119" s="53">
        <v>2100</v>
      </c>
      <c r="I119" s="54">
        <v>1.1</v>
      </c>
      <c r="J119" s="53">
        <v>60</v>
      </c>
      <c r="K119" s="53">
        <v>700</v>
      </c>
      <c r="L119" s="53">
        <v>10</v>
      </c>
      <c r="M119" s="53">
        <v>1100</v>
      </c>
      <c r="N119" s="53">
        <v>1100</v>
      </c>
      <c r="O119" s="53">
        <v>250</v>
      </c>
      <c r="P119" s="53">
        <v>12</v>
      </c>
      <c r="Q119" s="26"/>
      <c r="R119" s="26"/>
    </row>
    <row r="120" spans="1:18" ht="12.75">
      <c r="A120" s="26"/>
      <c r="B120" s="69" t="s">
        <v>110</v>
      </c>
      <c r="C120" s="70"/>
      <c r="D120" s="71"/>
      <c r="E120" s="55">
        <v>77</v>
      </c>
      <c r="F120" s="55">
        <v>79</v>
      </c>
      <c r="G120" s="55">
        <v>335</v>
      </c>
      <c r="H120" s="55">
        <v>2350</v>
      </c>
      <c r="I120" s="55">
        <v>1.1</v>
      </c>
      <c r="J120" s="55">
        <v>60</v>
      </c>
      <c r="K120" s="55">
        <v>700</v>
      </c>
      <c r="L120" s="55">
        <v>10</v>
      </c>
      <c r="M120" s="55">
        <v>1100</v>
      </c>
      <c r="N120" s="55">
        <v>1100</v>
      </c>
      <c r="O120" s="55">
        <v>250</v>
      </c>
      <c r="P120" s="55">
        <v>12</v>
      </c>
      <c r="Q120" s="26"/>
      <c r="R120" s="26"/>
    </row>
    <row r="121" spans="1:18" ht="12.75">
      <c r="A121" s="26"/>
      <c r="B121" s="56"/>
      <c r="C121" s="57" t="s">
        <v>114</v>
      </c>
      <c r="D121" s="58"/>
      <c r="E121" s="59">
        <v>0.8</v>
      </c>
      <c r="F121" s="60">
        <v>0.9</v>
      </c>
      <c r="G121" s="60">
        <v>0.97</v>
      </c>
      <c r="H121" s="60"/>
      <c r="I121" s="60">
        <v>0.8</v>
      </c>
      <c r="J121" s="60">
        <v>0.7</v>
      </c>
      <c r="K121" s="60">
        <v>0.9</v>
      </c>
      <c r="L121" s="60">
        <v>0.9</v>
      </c>
      <c r="M121" s="60">
        <v>0.95</v>
      </c>
      <c r="N121" s="60">
        <v>0.8</v>
      </c>
      <c r="O121" s="60">
        <v>0.9</v>
      </c>
      <c r="P121" s="60">
        <v>0.9</v>
      </c>
      <c r="Q121" s="26"/>
      <c r="R121" s="26"/>
    </row>
    <row r="122" spans="1:18" ht="12.75">
      <c r="A122" s="26"/>
      <c r="B122" s="61"/>
      <c r="C122" s="57" t="s">
        <v>115</v>
      </c>
      <c r="D122" s="60"/>
      <c r="E122" s="62">
        <v>78.8</v>
      </c>
      <c r="F122" s="62">
        <v>77.8</v>
      </c>
      <c r="G122" s="62">
        <v>314.4</v>
      </c>
      <c r="H122" s="63">
        <v>2272.7</v>
      </c>
      <c r="I122" s="62">
        <v>1.4</v>
      </c>
      <c r="J122" s="62">
        <v>85.7</v>
      </c>
      <c r="K122" s="62">
        <v>777.8</v>
      </c>
      <c r="L122" s="62">
        <v>11.1</v>
      </c>
      <c r="M122" s="62">
        <v>1157.9</v>
      </c>
      <c r="N122" s="62">
        <v>1375</v>
      </c>
      <c r="O122" s="62">
        <v>277.8</v>
      </c>
      <c r="P122" s="62">
        <v>13.3</v>
      </c>
      <c r="Q122" s="26"/>
      <c r="R122" s="26"/>
    </row>
    <row r="123" spans="1:18" ht="12.75">
      <c r="A123" s="26"/>
      <c r="B123" s="61"/>
      <c r="C123" s="72" t="s">
        <v>116</v>
      </c>
      <c r="D123" s="73"/>
      <c r="E123" s="64"/>
      <c r="F123" s="64"/>
      <c r="G123" s="64" t="s">
        <v>117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26"/>
      <c r="R123" s="26"/>
    </row>
    <row r="124" spans="1:18" ht="12.75">
      <c r="A124" s="26"/>
      <c r="B124" s="61"/>
      <c r="C124" s="74"/>
      <c r="D124" s="75"/>
      <c r="E124" s="65"/>
      <c r="F124" s="66"/>
      <c r="G124" s="65"/>
      <c r="H124" s="61"/>
      <c r="I124" s="61"/>
      <c r="J124" s="61"/>
      <c r="K124" s="61"/>
      <c r="L124" s="61"/>
      <c r="M124" s="61"/>
      <c r="N124" s="61"/>
      <c r="O124" s="61"/>
      <c r="P124" s="61"/>
      <c r="Q124" s="26"/>
      <c r="R124" s="26"/>
    </row>
    <row r="125" spans="1:18" ht="12.75">
      <c r="A125" s="26"/>
      <c r="B125" s="61"/>
      <c r="C125" s="76"/>
      <c r="D125" s="77"/>
      <c r="E125" s="67" t="s">
        <v>1</v>
      </c>
      <c r="F125" s="68">
        <f>H110/H120</f>
        <v>0.33430804832907807</v>
      </c>
      <c r="G125" s="67" t="s">
        <v>118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26"/>
      <c r="R125" s="26"/>
    </row>
    <row r="126" ht="15.75">
      <c r="A126" s="6"/>
    </row>
    <row r="127" ht="15.75">
      <c r="A127" s="6" t="s">
        <v>466</v>
      </c>
    </row>
    <row r="128" ht="15.75">
      <c r="A128" s="6" t="s">
        <v>230</v>
      </c>
    </row>
    <row r="129" ht="15.75">
      <c r="A129" s="6" t="s">
        <v>465</v>
      </c>
    </row>
  </sheetData>
  <sheetProtection/>
  <mergeCells count="39">
    <mergeCell ref="B33:C33"/>
    <mergeCell ref="B1:Q1"/>
    <mergeCell ref="L3:P3"/>
    <mergeCell ref="B24:C24"/>
    <mergeCell ref="B15:C15"/>
    <mergeCell ref="B6:C6"/>
    <mergeCell ref="A3:A4"/>
    <mergeCell ref="B3:B4"/>
    <mergeCell ref="C3:C4"/>
    <mergeCell ref="D3:D4"/>
    <mergeCell ref="I3:K3"/>
    <mergeCell ref="H3:H4"/>
    <mergeCell ref="E3:G3"/>
    <mergeCell ref="B112:D112"/>
    <mergeCell ref="B91:C91"/>
    <mergeCell ref="B43:C43"/>
    <mergeCell ref="B52:C52"/>
    <mergeCell ref="B62:C62"/>
    <mergeCell ref="B72:C72"/>
    <mergeCell ref="B74:C74"/>
    <mergeCell ref="B82:C82"/>
    <mergeCell ref="B113:D113"/>
    <mergeCell ref="B102:C102"/>
    <mergeCell ref="C104:D104"/>
    <mergeCell ref="C105:D105"/>
    <mergeCell ref="B106:D106"/>
    <mergeCell ref="B107:D107"/>
    <mergeCell ref="B108:D108"/>
    <mergeCell ref="C109:D109"/>
    <mergeCell ref="C110:D110"/>
    <mergeCell ref="B111:D111"/>
    <mergeCell ref="B120:D120"/>
    <mergeCell ref="C123:D125"/>
    <mergeCell ref="C114:D114"/>
    <mergeCell ref="C115:D115"/>
    <mergeCell ref="B116:D116"/>
    <mergeCell ref="B117:D117"/>
    <mergeCell ref="B118:D118"/>
    <mergeCell ref="B119:D119"/>
  </mergeCells>
  <printOptions/>
  <pageMargins left="0.75" right="0.75" top="1" bottom="1" header="0.5" footer="0.5"/>
  <pageSetup horizontalDpi="300" verticalDpi="300" orientation="landscape" paperSize="9" scale="37" r:id="rId1"/>
  <rowBreaks count="3" manualBreakCount="3">
    <brk id="24" max="255" man="1"/>
    <brk id="52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W129"/>
  <sheetViews>
    <sheetView tabSelected="1" view="pageBreakPreview" zoomScaleNormal="70" zoomScaleSheetLayoutView="100" workbookViewId="0" topLeftCell="A106">
      <selection activeCell="N8" sqref="N8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1:18" ht="18.75">
      <c r="A1" s="26"/>
      <c r="B1" s="102" t="s">
        <v>490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6"/>
    </row>
    <row r="2" spans="1:18" ht="12.75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6"/>
    </row>
    <row r="3" spans="1:18" ht="12.75" customHeight="1">
      <c r="A3" s="93" t="s">
        <v>180</v>
      </c>
      <c r="B3" s="94" t="s">
        <v>8</v>
      </c>
      <c r="C3" s="96" t="s">
        <v>9</v>
      </c>
      <c r="D3" s="96" t="s">
        <v>10</v>
      </c>
      <c r="E3" s="98" t="s">
        <v>11</v>
      </c>
      <c r="F3" s="99"/>
      <c r="G3" s="100"/>
      <c r="H3" s="101" t="s">
        <v>12</v>
      </c>
      <c r="I3" s="98" t="s">
        <v>13</v>
      </c>
      <c r="J3" s="99"/>
      <c r="K3" s="100"/>
      <c r="L3" s="98" t="s">
        <v>14</v>
      </c>
      <c r="M3" s="99"/>
      <c r="N3" s="99"/>
      <c r="O3" s="99"/>
      <c r="P3" s="100"/>
      <c r="Q3" s="28"/>
      <c r="R3" s="26"/>
    </row>
    <row r="4" spans="1:18" ht="15" customHeight="1">
      <c r="A4" s="93"/>
      <c r="B4" s="95"/>
      <c r="C4" s="97"/>
      <c r="D4" s="97"/>
      <c r="E4" s="28" t="s">
        <v>15</v>
      </c>
      <c r="F4" s="28" t="s">
        <v>16</v>
      </c>
      <c r="G4" s="28" t="s">
        <v>17</v>
      </c>
      <c r="H4" s="101"/>
      <c r="I4" s="28" t="s">
        <v>18</v>
      </c>
      <c r="J4" s="28" t="s">
        <v>19</v>
      </c>
      <c r="K4" s="28" t="s">
        <v>20</v>
      </c>
      <c r="L4" s="28" t="s">
        <v>21</v>
      </c>
      <c r="M4" s="28" t="s">
        <v>22</v>
      </c>
      <c r="N4" s="28" t="s">
        <v>23</v>
      </c>
      <c r="O4" s="28" t="s">
        <v>24</v>
      </c>
      <c r="P4" s="28" t="s">
        <v>25</v>
      </c>
      <c r="Q4" s="28" t="s">
        <v>26</v>
      </c>
      <c r="R4" s="26"/>
    </row>
    <row r="5" spans="1:18" ht="42.75" customHeight="1">
      <c r="A5" s="29"/>
      <c r="B5" s="30" t="s">
        <v>7</v>
      </c>
      <c r="C5" s="31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18" ht="12.75">
      <c r="A6" s="32"/>
      <c r="B6" s="92" t="s">
        <v>1</v>
      </c>
      <c r="C6" s="103"/>
      <c r="D6" s="2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25.5">
      <c r="A7" s="34" t="s">
        <v>189</v>
      </c>
      <c r="B7" s="29" t="s">
        <v>129</v>
      </c>
      <c r="C7" s="29" t="s">
        <v>32</v>
      </c>
      <c r="D7" s="35">
        <f>'1-4'!D7/60*100</f>
        <v>100</v>
      </c>
      <c r="E7" s="33">
        <f>'1-4'!E7/60*100</f>
        <v>2.033333333333333</v>
      </c>
      <c r="F7" s="33">
        <f>'1-4'!F7/60*100</f>
        <v>5.111666666666667</v>
      </c>
      <c r="G7" s="33">
        <f>'1-4'!G7/60*100</f>
        <v>10.766666666666666</v>
      </c>
      <c r="H7" s="33">
        <f>'1-4'!H7/60*100</f>
        <v>98.505</v>
      </c>
      <c r="I7" s="33">
        <f>'1-4'!I7/60*100</f>
        <v>0.03833333333333334</v>
      </c>
      <c r="J7" s="33">
        <f>'1-4'!J7/60*100</f>
        <v>47.16666666666667</v>
      </c>
      <c r="K7" s="33">
        <f>'1-4'!K7/60*100</f>
        <v>0</v>
      </c>
      <c r="L7" s="33">
        <f>'1-4'!L7/60*100</f>
        <v>2.3566666666666665</v>
      </c>
      <c r="M7" s="33">
        <f>'1-4'!M7/60*100</f>
        <v>53.2</v>
      </c>
      <c r="N7" s="33">
        <f>'1-4'!N7/60*100</f>
        <v>39.46666666666667</v>
      </c>
      <c r="O7" s="33">
        <f>'1-4'!O7/60*100</f>
        <v>21.6</v>
      </c>
      <c r="P7" s="33">
        <f>'1-4'!P7/60*100</f>
        <v>0.7283333333333334</v>
      </c>
      <c r="Q7" s="33">
        <f>'1-4'!Q7/60*100</f>
        <v>269.7666666666667</v>
      </c>
      <c r="R7" s="26"/>
    </row>
    <row r="8" spans="1:18" ht="12.75">
      <c r="A8" s="34" t="s">
        <v>190</v>
      </c>
      <c r="B8" s="29" t="s">
        <v>78</v>
      </c>
      <c r="C8" s="29" t="s">
        <v>33</v>
      </c>
      <c r="D8" s="29">
        <v>250</v>
      </c>
      <c r="E8" s="33">
        <v>2.014</v>
      </c>
      <c r="F8" s="33">
        <v>5.165</v>
      </c>
      <c r="G8" s="33">
        <v>13.744</v>
      </c>
      <c r="H8" s="33">
        <v>110.485</v>
      </c>
      <c r="I8" s="33">
        <v>0.061</v>
      </c>
      <c r="J8" s="33">
        <v>22.1</v>
      </c>
      <c r="K8" s="33"/>
      <c r="L8" s="33">
        <v>2.42</v>
      </c>
      <c r="M8" s="33">
        <v>34.904</v>
      </c>
      <c r="N8" s="33">
        <v>52.065</v>
      </c>
      <c r="O8" s="33">
        <v>25.866</v>
      </c>
      <c r="P8" s="33">
        <v>1.212</v>
      </c>
      <c r="Q8" s="33">
        <v>225.4</v>
      </c>
      <c r="R8" s="26"/>
    </row>
    <row r="9" spans="1:18" ht="25.5">
      <c r="A9" s="34" t="s">
        <v>198</v>
      </c>
      <c r="B9" s="29" t="s">
        <v>227</v>
      </c>
      <c r="C9" s="29" t="s">
        <v>177</v>
      </c>
      <c r="D9" s="29">
        <f>'1-4'!D9</f>
        <v>90</v>
      </c>
      <c r="E9" s="33">
        <f>'1-4'!E9</f>
        <v>14.598</v>
      </c>
      <c r="F9" s="33">
        <f>'1-4'!F9</f>
        <v>14.275125</v>
      </c>
      <c r="G9" s="33">
        <f>'1-4'!G9</f>
        <v>13.682250000000002</v>
      </c>
      <c r="H9" s="33">
        <f>'1-4'!H9</f>
        <v>241.754625</v>
      </c>
      <c r="I9" s="33">
        <f>'1-4'!I9</f>
        <v>0.08549999999999999</v>
      </c>
      <c r="J9" s="33">
        <f>'1-4'!J9</f>
        <v>0</v>
      </c>
      <c r="K9" s="33">
        <f>'1-4'!K9</f>
        <v>0</v>
      </c>
      <c r="L9" s="33">
        <f>'1-4'!L9</f>
        <v>2.1262499999999998</v>
      </c>
      <c r="M9" s="33">
        <f>'1-4'!M9</f>
        <v>20.66625</v>
      </c>
      <c r="N9" s="33">
        <f>'1-4'!N9</f>
        <v>151.4025</v>
      </c>
      <c r="O9" s="33">
        <f>'1-4'!O9</f>
        <v>24.525000000000002</v>
      </c>
      <c r="P9" s="33">
        <f>'1-4'!P9</f>
        <v>2.469375</v>
      </c>
      <c r="Q9" s="33">
        <f>'1-4'!Q9</f>
        <v>0</v>
      </c>
      <c r="R9" s="26"/>
    </row>
    <row r="10" spans="1:18" ht="12.75">
      <c r="A10" s="34" t="s">
        <v>208</v>
      </c>
      <c r="B10" s="29"/>
      <c r="C10" s="29" t="s">
        <v>4</v>
      </c>
      <c r="D10" s="29">
        <v>10</v>
      </c>
      <c r="E10" s="33">
        <v>0.26</v>
      </c>
      <c r="F10" s="33">
        <v>1.5</v>
      </c>
      <c r="G10" s="33">
        <v>0.36</v>
      </c>
      <c r="H10" s="33">
        <v>16.2</v>
      </c>
      <c r="I10" s="33">
        <v>0.003</v>
      </c>
      <c r="J10" s="33">
        <v>0.04</v>
      </c>
      <c r="K10" s="33">
        <v>10</v>
      </c>
      <c r="L10" s="33">
        <v>0.03</v>
      </c>
      <c r="M10" s="33">
        <v>8.8</v>
      </c>
      <c r="N10" s="33">
        <v>6.1</v>
      </c>
      <c r="O10" s="33">
        <v>0.9</v>
      </c>
      <c r="P10" s="33">
        <v>0.02</v>
      </c>
      <c r="Q10" s="33">
        <v>10.7</v>
      </c>
      <c r="R10" s="26"/>
    </row>
    <row r="11" spans="1:18" ht="51">
      <c r="A11" s="34" t="s">
        <v>207</v>
      </c>
      <c r="B11" s="29" t="s">
        <v>130</v>
      </c>
      <c r="C11" s="29" t="s">
        <v>34</v>
      </c>
      <c r="D11" s="29">
        <v>150</v>
      </c>
      <c r="E11" s="33">
        <v>3.804</v>
      </c>
      <c r="F11" s="33">
        <v>2.715</v>
      </c>
      <c r="G11" s="33">
        <v>39.999</v>
      </c>
      <c r="H11" s="33">
        <v>199.647</v>
      </c>
      <c r="I11" s="33">
        <v>0.044</v>
      </c>
      <c r="J11" s="33"/>
      <c r="K11" s="33">
        <v>12</v>
      </c>
      <c r="L11" s="33">
        <v>0.246</v>
      </c>
      <c r="M11" s="33">
        <v>16.08</v>
      </c>
      <c r="N11" s="33">
        <v>84.15</v>
      </c>
      <c r="O11" s="33">
        <v>27.66</v>
      </c>
      <c r="P11" s="33">
        <v>0.633</v>
      </c>
      <c r="Q11" s="33">
        <v>13.5</v>
      </c>
      <c r="R11" s="26"/>
    </row>
    <row r="12" spans="1:18" ht="38.25">
      <c r="A12" s="34" t="s">
        <v>193</v>
      </c>
      <c r="B12" s="29" t="s">
        <v>123</v>
      </c>
      <c r="C12" s="29" t="s">
        <v>179</v>
      </c>
      <c r="D12" s="29">
        <v>200</v>
      </c>
      <c r="E12" s="33">
        <v>0.16</v>
      </c>
      <c r="F12" s="33">
        <v>0.16</v>
      </c>
      <c r="G12" s="33">
        <v>15.896</v>
      </c>
      <c r="H12" s="33">
        <v>66.68</v>
      </c>
      <c r="I12" s="33">
        <v>0.012</v>
      </c>
      <c r="J12" s="33">
        <v>4</v>
      </c>
      <c r="K12" s="33"/>
      <c r="L12" s="33">
        <v>0.08</v>
      </c>
      <c r="M12" s="33">
        <v>6.4</v>
      </c>
      <c r="N12" s="33">
        <v>4.4</v>
      </c>
      <c r="O12" s="33">
        <v>3.6</v>
      </c>
      <c r="P12" s="33">
        <v>0.916</v>
      </c>
      <c r="Q12" s="33">
        <v>12</v>
      </c>
      <c r="R12" s="26"/>
    </row>
    <row r="13" spans="1:18" ht="12.75">
      <c r="A13" s="34" t="s">
        <v>184</v>
      </c>
      <c r="B13" s="29"/>
      <c r="C13" s="29" t="s">
        <v>5</v>
      </c>
      <c r="D13" s="29">
        <v>30</v>
      </c>
      <c r="E13" s="33">
        <v>2.28</v>
      </c>
      <c r="F13" s="33">
        <v>0.27</v>
      </c>
      <c r="G13" s="33">
        <v>13.86</v>
      </c>
      <c r="H13" s="33">
        <v>66.3</v>
      </c>
      <c r="I13" s="33">
        <v>0.048</v>
      </c>
      <c r="J13" s="33"/>
      <c r="K13" s="33"/>
      <c r="L13" s="33">
        <v>0.39</v>
      </c>
      <c r="M13" s="33">
        <v>6.9</v>
      </c>
      <c r="N13" s="33">
        <v>26.1</v>
      </c>
      <c r="O13" s="33">
        <v>9.9</v>
      </c>
      <c r="P13" s="33">
        <v>0.6</v>
      </c>
      <c r="Q13" s="33"/>
      <c r="R13" s="26"/>
    </row>
    <row r="14" spans="1:18" ht="25.5">
      <c r="A14" s="34" t="s">
        <v>185</v>
      </c>
      <c r="B14" s="29"/>
      <c r="C14" s="29" t="s">
        <v>6</v>
      </c>
      <c r="D14" s="29">
        <v>40</v>
      </c>
      <c r="E14" s="33">
        <v>2.9333333333333336</v>
      </c>
      <c r="F14" s="33">
        <v>0.5333333333333333</v>
      </c>
      <c r="G14" s="33">
        <v>17.333333333333332</v>
      </c>
      <c r="H14" s="33">
        <v>85.33333333333333</v>
      </c>
      <c r="I14" s="33">
        <v>0.08</v>
      </c>
      <c r="J14" s="33">
        <v>0</v>
      </c>
      <c r="K14" s="33">
        <v>0</v>
      </c>
      <c r="L14" s="33">
        <v>0.39999999999999997</v>
      </c>
      <c r="M14" s="33">
        <v>13.200000000000001</v>
      </c>
      <c r="N14" s="33">
        <v>77.60000000000001</v>
      </c>
      <c r="O14" s="33">
        <v>22.8</v>
      </c>
      <c r="P14" s="33">
        <v>1.8</v>
      </c>
      <c r="Q14" s="33">
        <v>0.39999999999999997</v>
      </c>
      <c r="R14" s="26"/>
    </row>
    <row r="15" spans="1:22" ht="18.75" customHeight="1">
      <c r="A15" s="32"/>
      <c r="B15" s="90" t="s">
        <v>35</v>
      </c>
      <c r="C15" s="91"/>
      <c r="D15" s="36">
        <f aca="true" t="shared" si="0" ref="D15:Q15">SUM(D7:D14)</f>
        <v>870</v>
      </c>
      <c r="E15" s="37">
        <f t="shared" si="0"/>
        <v>28.082666666666668</v>
      </c>
      <c r="F15" s="37">
        <f t="shared" si="0"/>
        <v>29.730125</v>
      </c>
      <c r="G15" s="37">
        <f t="shared" si="0"/>
        <v>125.64125</v>
      </c>
      <c r="H15" s="37">
        <f t="shared" si="0"/>
        <v>884.9049583333334</v>
      </c>
      <c r="I15" s="37">
        <f t="shared" si="0"/>
        <v>0.37183333333333335</v>
      </c>
      <c r="J15" s="37">
        <f t="shared" si="0"/>
        <v>73.30666666666669</v>
      </c>
      <c r="K15" s="37">
        <f t="shared" si="0"/>
        <v>22</v>
      </c>
      <c r="L15" s="37">
        <f t="shared" si="0"/>
        <v>8.048916666666665</v>
      </c>
      <c r="M15" s="37">
        <f t="shared" si="0"/>
        <v>160.15025000000003</v>
      </c>
      <c r="N15" s="37">
        <f t="shared" si="0"/>
        <v>441.2841666666667</v>
      </c>
      <c r="O15" s="37">
        <f t="shared" si="0"/>
        <v>136.851</v>
      </c>
      <c r="P15" s="37">
        <f t="shared" si="0"/>
        <v>8.378708333333332</v>
      </c>
      <c r="Q15" s="37">
        <f t="shared" si="0"/>
        <v>531.7666666666668</v>
      </c>
      <c r="R15" s="26"/>
      <c r="U15">
        <v>80</v>
      </c>
      <c r="V15">
        <v>150</v>
      </c>
    </row>
    <row r="16" spans="1:23" ht="38.25" customHeight="1">
      <c r="A16" s="32"/>
      <c r="B16" s="38" t="s">
        <v>36</v>
      </c>
      <c r="C16" s="29"/>
      <c r="D16" s="2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6"/>
      <c r="U16">
        <f>U15*0.3</f>
        <v>24</v>
      </c>
      <c r="V16">
        <f>V15*0.3</f>
        <v>45</v>
      </c>
      <c r="W16">
        <f>U16+V16</f>
        <v>69</v>
      </c>
    </row>
    <row r="17" spans="1:18" ht="12.75">
      <c r="A17" s="32"/>
      <c r="B17" s="39" t="s">
        <v>1</v>
      </c>
      <c r="C17" s="29"/>
      <c r="D17" s="29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/>
    </row>
    <row r="18" spans="1:18" ht="25.5">
      <c r="A18" s="34" t="s">
        <v>189</v>
      </c>
      <c r="B18" s="29" t="s">
        <v>131</v>
      </c>
      <c r="C18" s="29" t="s">
        <v>41</v>
      </c>
      <c r="D18" s="29">
        <f>'1-4'!D18/60*100</f>
        <v>100</v>
      </c>
      <c r="E18" s="33">
        <f>'1-4'!E18/60*100</f>
        <v>0.7766666666666667</v>
      </c>
      <c r="F18" s="33">
        <f>'1-4'!F18/60*100</f>
        <v>5.126666666666667</v>
      </c>
      <c r="G18" s="33">
        <f>'1-4'!G18/60*100</f>
        <v>2.5016666666666665</v>
      </c>
      <c r="H18" s="33">
        <f>'1-4'!H18/60*100</f>
        <v>60.40500000000001</v>
      </c>
      <c r="I18" s="33">
        <f>'1-4'!I18/60*100</f>
        <v>0.04</v>
      </c>
      <c r="J18" s="33">
        <f>'1-4'!J18/60*100</f>
        <v>14.533333333333335</v>
      </c>
      <c r="K18" s="33">
        <f>'1-4'!K18/60*100</f>
        <v>0</v>
      </c>
      <c r="L18" s="33">
        <f>'1-4'!L18/60*100</f>
        <v>2.5733333333333333</v>
      </c>
      <c r="M18" s="33">
        <f>'1-4'!M18/60*100</f>
        <v>12.716666666666669</v>
      </c>
      <c r="N18" s="33">
        <f>'1-4'!N18/60*100</f>
        <v>23.166666666666664</v>
      </c>
      <c r="O18" s="33">
        <f>'1-4'!O18/60*100</f>
        <v>14.566666666666666</v>
      </c>
      <c r="P18" s="33">
        <f>'1-4'!P18/60*100</f>
        <v>0.61</v>
      </c>
      <c r="Q18" s="33">
        <f>'1-4'!Q18/60*100</f>
        <v>67.78333333333335</v>
      </c>
      <c r="R18" s="26"/>
    </row>
    <row r="19" spans="1:18" ht="38.25">
      <c r="A19" s="34" t="s">
        <v>188</v>
      </c>
      <c r="B19" s="29" t="s">
        <v>132</v>
      </c>
      <c r="C19" s="40" t="s">
        <v>133</v>
      </c>
      <c r="D19" s="29">
        <v>250</v>
      </c>
      <c r="E19" s="33">
        <v>10.8</v>
      </c>
      <c r="F19" s="33">
        <v>3.632</v>
      </c>
      <c r="G19" s="33">
        <v>17.247</v>
      </c>
      <c r="H19" s="33">
        <v>145.55</v>
      </c>
      <c r="I19" s="33">
        <v>0.133</v>
      </c>
      <c r="J19" s="33">
        <v>17.305</v>
      </c>
      <c r="K19" s="33">
        <v>33.84</v>
      </c>
      <c r="L19" s="33">
        <v>1.618</v>
      </c>
      <c r="M19" s="33">
        <v>31.507</v>
      </c>
      <c r="N19" s="33">
        <v>132.187</v>
      </c>
      <c r="O19" s="33">
        <v>27.335</v>
      </c>
      <c r="P19" s="33">
        <v>1.53</v>
      </c>
      <c r="Q19" s="33">
        <v>233.099</v>
      </c>
      <c r="R19" s="26"/>
    </row>
    <row r="20" spans="1:18" ht="51">
      <c r="A20" s="34" t="s">
        <v>204</v>
      </c>
      <c r="B20" s="29" t="s">
        <v>134</v>
      </c>
      <c r="C20" s="40" t="s">
        <v>467</v>
      </c>
      <c r="D20" s="29">
        <v>190</v>
      </c>
      <c r="E20" s="33">
        <v>17.53897752</v>
      </c>
      <c r="F20" s="33">
        <v>10.3220734</v>
      </c>
      <c r="G20" s="33">
        <v>5.23695648</v>
      </c>
      <c r="H20" s="33">
        <v>184.6861774</v>
      </c>
      <c r="I20" s="33">
        <v>0.20211756</v>
      </c>
      <c r="J20" s="33">
        <v>7.4109772000000005</v>
      </c>
      <c r="K20" s="33">
        <v>24.13344</v>
      </c>
      <c r="L20" s="33">
        <v>3.66828288</v>
      </c>
      <c r="M20" s="33">
        <v>36.2705492</v>
      </c>
      <c r="N20" s="33">
        <v>196.3557012</v>
      </c>
      <c r="O20" s="33">
        <v>44.0234168</v>
      </c>
      <c r="P20" s="33">
        <v>1.06388248</v>
      </c>
      <c r="Q20" s="33">
        <v>745.11996</v>
      </c>
      <c r="R20" s="26"/>
    </row>
    <row r="21" spans="1:18" ht="38.25">
      <c r="A21" s="34" t="s">
        <v>193</v>
      </c>
      <c r="B21" s="29" t="s">
        <v>135</v>
      </c>
      <c r="C21" s="29" t="s">
        <v>101</v>
      </c>
      <c r="D21" s="29">
        <v>200</v>
      </c>
      <c r="E21" s="33">
        <v>0.261</v>
      </c>
      <c r="F21" s="33">
        <v>0.042</v>
      </c>
      <c r="G21" s="33">
        <v>25.074</v>
      </c>
      <c r="H21" s="33">
        <v>102.09</v>
      </c>
      <c r="I21" s="33">
        <v>0.006</v>
      </c>
      <c r="J21" s="33">
        <v>3.15</v>
      </c>
      <c r="K21" s="33"/>
      <c r="L21" s="33">
        <v>0.063</v>
      </c>
      <c r="M21" s="33">
        <v>11.37</v>
      </c>
      <c r="N21" s="33">
        <v>6.3</v>
      </c>
      <c r="O21" s="33">
        <v>5.46</v>
      </c>
      <c r="P21" s="33">
        <v>0.15</v>
      </c>
      <c r="Q21" s="33">
        <v>3.57</v>
      </c>
      <c r="R21" s="26"/>
    </row>
    <row r="22" spans="1:18" ht="12.75">
      <c r="A22" s="34" t="s">
        <v>184</v>
      </c>
      <c r="B22" s="29"/>
      <c r="C22" s="29" t="s">
        <v>5</v>
      </c>
      <c r="D22" s="29">
        <v>30</v>
      </c>
      <c r="E22" s="33">
        <v>2.28</v>
      </c>
      <c r="F22" s="33">
        <v>0.27</v>
      </c>
      <c r="G22" s="33">
        <v>13.86</v>
      </c>
      <c r="H22" s="33">
        <v>66.3</v>
      </c>
      <c r="I22" s="33">
        <v>0.048</v>
      </c>
      <c r="J22" s="33"/>
      <c r="K22" s="33"/>
      <c r="L22" s="33">
        <v>0.39</v>
      </c>
      <c r="M22" s="33">
        <v>6.9</v>
      </c>
      <c r="N22" s="33">
        <v>26.1</v>
      </c>
      <c r="O22" s="33">
        <v>9.9</v>
      </c>
      <c r="P22" s="33">
        <v>0.6</v>
      </c>
      <c r="Q22" s="33"/>
      <c r="R22" s="26"/>
    </row>
    <row r="23" spans="1:18" ht="25.5">
      <c r="A23" s="34" t="s">
        <v>185</v>
      </c>
      <c r="B23" s="29"/>
      <c r="C23" s="29" t="s">
        <v>6</v>
      </c>
      <c r="D23" s="29">
        <v>40</v>
      </c>
      <c r="E23" s="33">
        <v>2.9333333333333336</v>
      </c>
      <c r="F23" s="33">
        <v>0.5333333333333333</v>
      </c>
      <c r="G23" s="33">
        <v>17.333333333333332</v>
      </c>
      <c r="H23" s="33">
        <v>85.33333333333333</v>
      </c>
      <c r="I23" s="33">
        <v>0.08</v>
      </c>
      <c r="J23" s="33">
        <v>0</v>
      </c>
      <c r="K23" s="33">
        <v>0</v>
      </c>
      <c r="L23" s="33">
        <v>0.39999999999999997</v>
      </c>
      <c r="M23" s="33">
        <v>13.200000000000001</v>
      </c>
      <c r="N23" s="33">
        <v>77.60000000000001</v>
      </c>
      <c r="O23" s="33">
        <v>22.8</v>
      </c>
      <c r="P23" s="33">
        <v>1.8</v>
      </c>
      <c r="Q23" s="33">
        <v>0.39999999999999997</v>
      </c>
      <c r="R23" s="26"/>
    </row>
    <row r="24" spans="1:18" ht="12.75">
      <c r="A24" s="32"/>
      <c r="B24" s="90" t="s">
        <v>35</v>
      </c>
      <c r="C24" s="91"/>
      <c r="D24" s="36">
        <f aca="true" t="shared" si="1" ref="D24:Q24">SUM(D18:D23)</f>
        <v>810</v>
      </c>
      <c r="E24" s="37">
        <f t="shared" si="1"/>
        <v>34.589977520000005</v>
      </c>
      <c r="F24" s="37">
        <f t="shared" si="1"/>
        <v>19.926073400000003</v>
      </c>
      <c r="G24" s="37">
        <f t="shared" si="1"/>
        <v>81.25295648</v>
      </c>
      <c r="H24" s="37">
        <f t="shared" si="1"/>
        <v>644.3645107333333</v>
      </c>
      <c r="I24" s="37">
        <f t="shared" si="1"/>
        <v>0.50911756</v>
      </c>
      <c r="J24" s="37">
        <f t="shared" si="1"/>
        <v>42.399310533333335</v>
      </c>
      <c r="K24" s="37">
        <f t="shared" si="1"/>
        <v>57.973440000000004</v>
      </c>
      <c r="L24" s="37">
        <f t="shared" si="1"/>
        <v>8.712616213333334</v>
      </c>
      <c r="M24" s="37">
        <f t="shared" si="1"/>
        <v>111.96421586666669</v>
      </c>
      <c r="N24" s="37">
        <f t="shared" si="1"/>
        <v>461.7093678666667</v>
      </c>
      <c r="O24" s="37">
        <f t="shared" si="1"/>
        <v>124.08508346666667</v>
      </c>
      <c r="P24" s="37">
        <f t="shared" si="1"/>
        <v>5.75388248</v>
      </c>
      <c r="Q24" s="37">
        <f t="shared" si="1"/>
        <v>1049.9722933333335</v>
      </c>
      <c r="R24" s="26"/>
    </row>
    <row r="25" spans="1:18" ht="55.5" customHeight="1">
      <c r="A25" s="32"/>
      <c r="B25" s="38" t="s">
        <v>43</v>
      </c>
      <c r="C25" s="29"/>
      <c r="D25" s="29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/>
    </row>
    <row r="26" spans="1:18" ht="12.75">
      <c r="A26" s="32"/>
      <c r="B26" s="41" t="s">
        <v>1</v>
      </c>
      <c r="C26" s="29"/>
      <c r="D26" s="2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/>
    </row>
    <row r="27" spans="1:18" ht="25.5">
      <c r="A27" s="34" t="s">
        <v>189</v>
      </c>
      <c r="B27" s="29" t="s">
        <v>138</v>
      </c>
      <c r="C27" s="29" t="s">
        <v>491</v>
      </c>
      <c r="D27" s="29">
        <f>'1-4'!D27/60*100</f>
        <v>100</v>
      </c>
      <c r="E27" s="33">
        <f>'1-4'!E27/60*100</f>
        <v>1.0833333333333335</v>
      </c>
      <c r="F27" s="33">
        <f>'1-4'!F27/60*100</f>
        <v>5.161666666666666</v>
      </c>
      <c r="G27" s="33">
        <f>'1-4'!G27/60*100</f>
        <v>10.91</v>
      </c>
      <c r="H27" s="33">
        <f>'1-4'!H27/60*100</f>
        <v>96.58833333333334</v>
      </c>
      <c r="I27" s="33">
        <f>'1-4'!I27/60*100</f>
        <v>0.051666666666666666</v>
      </c>
      <c r="J27" s="33">
        <f>'1-4'!J27/60*100</f>
        <v>15</v>
      </c>
      <c r="K27" s="33">
        <f>'1-4'!K27/60*100</f>
        <v>0</v>
      </c>
      <c r="L27" s="33">
        <f>'1-4'!L27/60*100</f>
        <v>2.533333333333333</v>
      </c>
      <c r="M27" s="33">
        <f>'1-4'!M27/60*100</f>
        <v>26.333333333333336</v>
      </c>
      <c r="N27" s="33">
        <f>'1-4'!N27/60*100</f>
        <v>42.43333333333334</v>
      </c>
      <c r="O27" s="33">
        <f>'1-4'!O27/60*100</f>
        <v>28.999999999999996</v>
      </c>
      <c r="P27" s="33">
        <f>'1-4'!P27/60*100</f>
        <v>0.8933333333333333</v>
      </c>
      <c r="Q27" s="33">
        <f>'1-4'!Q27/60*100</f>
        <v>1338.3333333333333</v>
      </c>
      <c r="R27" s="26"/>
    </row>
    <row r="28" spans="1:18" ht="38.25">
      <c r="A28" s="34" t="s">
        <v>188</v>
      </c>
      <c r="B28" s="29" t="s">
        <v>139</v>
      </c>
      <c r="C28" s="29" t="s">
        <v>50</v>
      </c>
      <c r="D28" s="29">
        <v>250</v>
      </c>
      <c r="E28" s="33">
        <v>13.289</v>
      </c>
      <c r="F28" s="33">
        <v>2.863</v>
      </c>
      <c r="G28" s="33">
        <v>14.526</v>
      </c>
      <c r="H28" s="33">
        <v>137.038</v>
      </c>
      <c r="I28" s="33">
        <v>0.192</v>
      </c>
      <c r="J28" s="33">
        <v>1.702</v>
      </c>
      <c r="K28" s="33">
        <v>49.09</v>
      </c>
      <c r="L28" s="33">
        <v>1.33</v>
      </c>
      <c r="M28" s="33">
        <v>25.306</v>
      </c>
      <c r="N28" s="33">
        <v>103.373</v>
      </c>
      <c r="O28" s="33">
        <v>6.57</v>
      </c>
      <c r="P28" s="33">
        <v>1.079</v>
      </c>
      <c r="Q28" s="33">
        <v>44.604</v>
      </c>
      <c r="R28" s="26"/>
    </row>
    <row r="29" spans="1:18" ht="51">
      <c r="A29" s="34" t="s">
        <v>213</v>
      </c>
      <c r="B29" s="29" t="s">
        <v>140</v>
      </c>
      <c r="C29" s="29" t="s">
        <v>51</v>
      </c>
      <c r="D29" s="29">
        <v>200</v>
      </c>
      <c r="E29" s="33">
        <v>21.834</v>
      </c>
      <c r="F29" s="33">
        <v>19.95</v>
      </c>
      <c r="G29" s="33">
        <v>37.538</v>
      </c>
      <c r="H29" s="33">
        <v>418.004</v>
      </c>
      <c r="I29" s="33">
        <v>0.145</v>
      </c>
      <c r="J29" s="33">
        <v>6.47</v>
      </c>
      <c r="K29" s="33">
        <v>67.2</v>
      </c>
      <c r="L29" s="33">
        <v>2.364</v>
      </c>
      <c r="M29" s="33">
        <v>25.315</v>
      </c>
      <c r="N29" s="33">
        <v>239.91</v>
      </c>
      <c r="O29" s="33">
        <v>50.373</v>
      </c>
      <c r="P29" s="33">
        <v>2.319</v>
      </c>
      <c r="Q29" s="33">
        <v>259.4</v>
      </c>
      <c r="R29" s="26"/>
    </row>
    <row r="30" spans="1:18" ht="12.75">
      <c r="A30" s="34" t="s">
        <v>196</v>
      </c>
      <c r="B30" s="29"/>
      <c r="C30" s="29" t="s">
        <v>52</v>
      </c>
      <c r="D30" s="29">
        <v>200</v>
      </c>
      <c r="E30" s="33">
        <v>1</v>
      </c>
      <c r="F30" s="33">
        <v>0.2</v>
      </c>
      <c r="G30" s="33">
        <v>20.2</v>
      </c>
      <c r="H30" s="33">
        <v>92</v>
      </c>
      <c r="I30" s="33">
        <v>0.02</v>
      </c>
      <c r="J30" s="33">
        <v>4</v>
      </c>
      <c r="K30" s="33"/>
      <c r="L30" s="33">
        <v>0.2</v>
      </c>
      <c r="M30" s="33">
        <v>14</v>
      </c>
      <c r="N30" s="33">
        <v>14</v>
      </c>
      <c r="O30" s="33">
        <v>8</v>
      </c>
      <c r="P30" s="33">
        <v>2.8</v>
      </c>
      <c r="Q30" s="33"/>
      <c r="R30" s="26"/>
    </row>
    <row r="31" spans="1:18" ht="12.75">
      <c r="A31" s="34" t="s">
        <v>184</v>
      </c>
      <c r="B31" s="29"/>
      <c r="C31" s="29" t="s">
        <v>5</v>
      </c>
      <c r="D31" s="29">
        <v>30</v>
      </c>
      <c r="E31" s="33">
        <v>2.28</v>
      </c>
      <c r="F31" s="33">
        <v>0.27</v>
      </c>
      <c r="G31" s="33">
        <v>13.86</v>
      </c>
      <c r="H31" s="33">
        <v>66.3</v>
      </c>
      <c r="I31" s="33">
        <v>0.048</v>
      </c>
      <c r="J31" s="33"/>
      <c r="K31" s="33"/>
      <c r="L31" s="33">
        <v>0.39</v>
      </c>
      <c r="M31" s="33">
        <v>6.9</v>
      </c>
      <c r="N31" s="33">
        <v>26.1</v>
      </c>
      <c r="O31" s="33">
        <v>9.9</v>
      </c>
      <c r="P31" s="33">
        <v>0.6</v>
      </c>
      <c r="Q31" s="33"/>
      <c r="R31" s="26"/>
    </row>
    <row r="32" spans="1:18" ht="25.5">
      <c r="A32" s="34" t="s">
        <v>185</v>
      </c>
      <c r="B32" s="29"/>
      <c r="C32" s="29" t="s">
        <v>6</v>
      </c>
      <c r="D32" s="29">
        <v>40</v>
      </c>
      <c r="E32" s="33">
        <v>2.9333333333333336</v>
      </c>
      <c r="F32" s="33">
        <v>0.5333333333333333</v>
      </c>
      <c r="G32" s="33">
        <v>17.333333333333332</v>
      </c>
      <c r="H32" s="33">
        <v>85.33333333333333</v>
      </c>
      <c r="I32" s="33">
        <v>0.08</v>
      </c>
      <c r="J32" s="33">
        <v>0</v>
      </c>
      <c r="K32" s="33">
        <v>0</v>
      </c>
      <c r="L32" s="33">
        <v>0.39999999999999997</v>
      </c>
      <c r="M32" s="33">
        <v>13.200000000000001</v>
      </c>
      <c r="N32" s="33">
        <v>77.60000000000001</v>
      </c>
      <c r="O32" s="33">
        <v>22.8</v>
      </c>
      <c r="P32" s="33">
        <v>1.8</v>
      </c>
      <c r="Q32" s="33">
        <v>0.39999999999999997</v>
      </c>
      <c r="R32" s="26"/>
    </row>
    <row r="33" spans="1:18" ht="12.75">
      <c r="A33" s="32"/>
      <c r="B33" s="90" t="s">
        <v>35</v>
      </c>
      <c r="C33" s="91"/>
      <c r="D33" s="36">
        <f>SUM(D27:D32)</f>
        <v>820</v>
      </c>
      <c r="E33" s="37">
        <f aca="true" t="shared" si="2" ref="E33:Q33">SUM(E27:E32)</f>
        <v>42.41966666666667</v>
      </c>
      <c r="F33" s="37">
        <f t="shared" si="2"/>
        <v>28.977999999999998</v>
      </c>
      <c r="G33" s="37">
        <f t="shared" si="2"/>
        <v>114.36733333333332</v>
      </c>
      <c r="H33" s="37">
        <f t="shared" si="2"/>
        <v>895.2636666666667</v>
      </c>
      <c r="I33" s="37">
        <f t="shared" si="2"/>
        <v>0.5366666666666666</v>
      </c>
      <c r="J33" s="37">
        <f t="shared" si="2"/>
        <v>27.171999999999997</v>
      </c>
      <c r="K33" s="37">
        <f t="shared" si="2"/>
        <v>116.29</v>
      </c>
      <c r="L33" s="37">
        <f t="shared" si="2"/>
        <v>7.217333333333333</v>
      </c>
      <c r="M33" s="37">
        <f t="shared" si="2"/>
        <v>111.05433333333335</v>
      </c>
      <c r="N33" s="37">
        <f t="shared" si="2"/>
        <v>503.41633333333334</v>
      </c>
      <c r="O33" s="37">
        <f t="shared" si="2"/>
        <v>126.64299999999999</v>
      </c>
      <c r="P33" s="37">
        <f t="shared" si="2"/>
        <v>9.491333333333333</v>
      </c>
      <c r="Q33" s="37">
        <f t="shared" si="2"/>
        <v>1642.7373333333335</v>
      </c>
      <c r="R33" s="26"/>
    </row>
    <row r="34" spans="1:18" ht="41.25" customHeight="1">
      <c r="A34" s="32"/>
      <c r="B34" s="38" t="s">
        <v>53</v>
      </c>
      <c r="C34" s="29"/>
      <c r="D34" s="2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6"/>
    </row>
    <row r="35" spans="1:18" ht="12.75">
      <c r="A35" s="42"/>
      <c r="B35" s="41" t="s">
        <v>1</v>
      </c>
      <c r="C35" s="41"/>
      <c r="D35" s="2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26"/>
    </row>
    <row r="36" spans="1:18" ht="25.5">
      <c r="A36" s="34" t="s">
        <v>189</v>
      </c>
      <c r="B36" s="29" t="s">
        <v>144</v>
      </c>
      <c r="C36" s="29" t="s">
        <v>58</v>
      </c>
      <c r="D36" s="29">
        <f>'1-4'!D36/60*100</f>
        <v>100</v>
      </c>
      <c r="E36" s="33">
        <f>'1-4'!E36/60*100</f>
        <v>1.0916666666666666</v>
      </c>
      <c r="F36" s="33">
        <f>'1-4'!F36/60*100</f>
        <v>5.161666666666666</v>
      </c>
      <c r="G36" s="33">
        <f>'1-4'!G36/60*100</f>
        <v>3.4699999999999993</v>
      </c>
      <c r="H36" s="33">
        <f>'1-4'!H36/60*100</f>
        <v>66.82166666666667</v>
      </c>
      <c r="I36" s="33">
        <f>'1-4'!I36/60*100</f>
        <v>0.04833333333333333</v>
      </c>
      <c r="J36" s="33">
        <f>'1-4'!J36/60*100</f>
        <v>24.916666666666664</v>
      </c>
      <c r="K36" s="33">
        <f>'1-4'!K36/60*100</f>
        <v>0</v>
      </c>
      <c r="L36" s="33">
        <f>'1-4'!L36/60*100</f>
        <v>2.7016666666666667</v>
      </c>
      <c r="M36" s="33">
        <f>'1-4'!M36/60*100</f>
        <v>33.36666666666667</v>
      </c>
      <c r="N36" s="33">
        <f>'1-4'!N36/60*100</f>
        <v>24.800000000000004</v>
      </c>
      <c r="O36" s="33">
        <f>'1-4'!O36/60*100</f>
        <v>18.53333333333333</v>
      </c>
      <c r="P36" s="33">
        <f>'1-4'!P36/60*100</f>
        <v>0.8783333333333334</v>
      </c>
      <c r="Q36" s="33">
        <f>'1-4'!Q36/60*100</f>
        <v>95.31666666666666</v>
      </c>
      <c r="R36" s="26"/>
    </row>
    <row r="37" spans="1:18" ht="12.75">
      <c r="A37" s="34" t="s">
        <v>190</v>
      </c>
      <c r="B37" s="29" t="s">
        <v>145</v>
      </c>
      <c r="C37" s="29" t="s">
        <v>59</v>
      </c>
      <c r="D37" s="29">
        <v>250</v>
      </c>
      <c r="E37" s="33">
        <v>2.154</v>
      </c>
      <c r="F37" s="33">
        <v>3.197</v>
      </c>
      <c r="G37" s="33">
        <v>10.27</v>
      </c>
      <c r="H37" s="33">
        <v>79.833</v>
      </c>
      <c r="I37" s="33">
        <v>0.074</v>
      </c>
      <c r="J37" s="33">
        <v>33.6</v>
      </c>
      <c r="K37" s="33"/>
      <c r="L37" s="33">
        <v>1.54</v>
      </c>
      <c r="M37" s="33">
        <v>36.24</v>
      </c>
      <c r="N37" s="33">
        <v>50.075</v>
      </c>
      <c r="O37" s="33">
        <v>24.21</v>
      </c>
      <c r="P37" s="33">
        <v>0.919</v>
      </c>
      <c r="Q37" s="33">
        <v>226.4</v>
      </c>
      <c r="R37" s="26"/>
    </row>
    <row r="38" spans="1:18" ht="25.5">
      <c r="A38" s="34" t="s">
        <v>206</v>
      </c>
      <c r="B38" s="29" t="s">
        <v>146</v>
      </c>
      <c r="C38" s="29" t="s">
        <v>60</v>
      </c>
      <c r="D38" s="29">
        <f>'1-4'!D38</f>
        <v>90</v>
      </c>
      <c r="E38" s="33">
        <f>'1-4'!E38</f>
        <v>13.29525</v>
      </c>
      <c r="F38" s="33">
        <f>'1-4'!F38</f>
        <v>8.96175</v>
      </c>
      <c r="G38" s="33">
        <f>'1-4'!G38</f>
        <v>10.636875</v>
      </c>
      <c r="H38" s="33">
        <f>'1-4'!H38</f>
        <v>177.330375</v>
      </c>
      <c r="I38" s="33">
        <f>'1-4'!I38</f>
        <v>0.23174999999999998</v>
      </c>
      <c r="J38" s="33">
        <f>'1-4'!J38</f>
        <v>23.006249999999998</v>
      </c>
      <c r="K38" s="33">
        <f>'1-4'!K38</f>
        <v>5557.5</v>
      </c>
      <c r="L38" s="33">
        <f>'1-4'!L38</f>
        <v>1.873125</v>
      </c>
      <c r="M38" s="33">
        <f>'1-4'!M38</f>
        <v>18.36</v>
      </c>
      <c r="N38" s="33">
        <f>'1-4'!N38</f>
        <v>233.33625</v>
      </c>
      <c r="O38" s="33">
        <f>'1-4'!O38</f>
        <v>22.03875</v>
      </c>
      <c r="P38" s="33">
        <f>'1-4'!P38</f>
        <v>5.0512500000000005</v>
      </c>
      <c r="Q38" s="33">
        <f>'1-4'!Q38</f>
        <v>5965.537499999999</v>
      </c>
      <c r="R38" s="26"/>
    </row>
    <row r="39" spans="1:18" ht="51">
      <c r="A39" s="34" t="s">
        <v>207</v>
      </c>
      <c r="B39" s="29" t="s">
        <v>147</v>
      </c>
      <c r="C39" s="29" t="s">
        <v>61</v>
      </c>
      <c r="D39" s="29">
        <v>150</v>
      </c>
      <c r="E39" s="33">
        <v>5.634</v>
      </c>
      <c r="F39" s="33">
        <v>2.838</v>
      </c>
      <c r="G39" s="33">
        <v>35.994</v>
      </c>
      <c r="H39" s="33">
        <v>192.207</v>
      </c>
      <c r="I39" s="33">
        <v>0.087</v>
      </c>
      <c r="J39" s="33"/>
      <c r="K39" s="33">
        <v>12</v>
      </c>
      <c r="L39" s="33">
        <v>0.795</v>
      </c>
      <c r="M39" s="33">
        <v>11.514</v>
      </c>
      <c r="N39" s="33">
        <v>45.495</v>
      </c>
      <c r="O39" s="33">
        <v>8.226</v>
      </c>
      <c r="P39" s="33">
        <v>0.831</v>
      </c>
      <c r="Q39" s="33">
        <v>13.5</v>
      </c>
      <c r="R39" s="26"/>
    </row>
    <row r="40" spans="1:18" ht="12.75">
      <c r="A40" s="34" t="s">
        <v>184</v>
      </c>
      <c r="B40" s="29"/>
      <c r="C40" s="29" t="s">
        <v>5</v>
      </c>
      <c r="D40" s="29">
        <v>30</v>
      </c>
      <c r="E40" s="33">
        <v>2.28</v>
      </c>
      <c r="F40" s="33">
        <v>0.27</v>
      </c>
      <c r="G40" s="33">
        <v>13.86</v>
      </c>
      <c r="H40" s="33">
        <v>66.3</v>
      </c>
      <c r="I40" s="33">
        <v>0.048</v>
      </c>
      <c r="J40" s="33"/>
      <c r="K40" s="33"/>
      <c r="L40" s="33">
        <v>0.39</v>
      </c>
      <c r="M40" s="33">
        <v>6.9</v>
      </c>
      <c r="N40" s="33">
        <v>26.1</v>
      </c>
      <c r="O40" s="33">
        <v>9.9</v>
      </c>
      <c r="P40" s="33">
        <v>0.6</v>
      </c>
      <c r="Q40" s="33"/>
      <c r="R40" s="26"/>
    </row>
    <row r="41" spans="1:18" ht="25.5">
      <c r="A41" s="34" t="s">
        <v>185</v>
      </c>
      <c r="B41" s="29"/>
      <c r="C41" s="29" t="s">
        <v>6</v>
      </c>
      <c r="D41" s="29">
        <v>40</v>
      </c>
      <c r="E41" s="33">
        <v>2.9333333333333336</v>
      </c>
      <c r="F41" s="33">
        <v>0.5333333333333333</v>
      </c>
      <c r="G41" s="33">
        <v>17.333333333333332</v>
      </c>
      <c r="H41" s="33">
        <v>85.33333333333333</v>
      </c>
      <c r="I41" s="33">
        <v>0.08</v>
      </c>
      <c r="J41" s="33">
        <v>0</v>
      </c>
      <c r="K41" s="33">
        <v>0</v>
      </c>
      <c r="L41" s="33">
        <v>0.39999999999999997</v>
      </c>
      <c r="M41" s="33">
        <v>13.200000000000001</v>
      </c>
      <c r="N41" s="33">
        <v>77.60000000000001</v>
      </c>
      <c r="O41" s="33">
        <v>22.8</v>
      </c>
      <c r="P41" s="33">
        <v>1.8</v>
      </c>
      <c r="Q41" s="33">
        <v>0.39999999999999997</v>
      </c>
      <c r="R41" s="26"/>
    </row>
    <row r="42" spans="1:18" ht="38.25">
      <c r="A42" s="34" t="s">
        <v>193</v>
      </c>
      <c r="B42" s="29" t="s">
        <v>123</v>
      </c>
      <c r="C42" s="29" t="s">
        <v>102</v>
      </c>
      <c r="D42" s="29">
        <v>200</v>
      </c>
      <c r="E42" s="33">
        <v>0.23</v>
      </c>
      <c r="F42" s="33">
        <v>0.046</v>
      </c>
      <c r="G42" s="33">
        <v>17.615</v>
      </c>
      <c r="H42" s="33">
        <v>68.59</v>
      </c>
      <c r="I42" s="33">
        <v>0.007</v>
      </c>
      <c r="J42" s="33">
        <v>46</v>
      </c>
      <c r="K42" s="33"/>
      <c r="L42" s="33">
        <v>0.166</v>
      </c>
      <c r="M42" s="33">
        <v>8.28</v>
      </c>
      <c r="N42" s="33">
        <v>7.59</v>
      </c>
      <c r="O42" s="33">
        <v>7.13</v>
      </c>
      <c r="P42" s="33">
        <v>0.344</v>
      </c>
      <c r="Q42" s="33">
        <v>3.91</v>
      </c>
      <c r="R42" s="26"/>
    </row>
    <row r="43" spans="1:18" ht="12.75">
      <c r="A43" s="43"/>
      <c r="B43" s="90" t="s">
        <v>35</v>
      </c>
      <c r="C43" s="90"/>
      <c r="D43" s="36">
        <f>SUM(D36:D42)</f>
        <v>860</v>
      </c>
      <c r="E43" s="37">
        <f aca="true" t="shared" si="3" ref="E43:Q43">SUM(E36:E42)</f>
        <v>27.618250000000003</v>
      </c>
      <c r="F43" s="37">
        <f t="shared" si="3"/>
        <v>21.00775</v>
      </c>
      <c r="G43" s="37">
        <f t="shared" si="3"/>
        <v>109.17920833333332</v>
      </c>
      <c r="H43" s="37">
        <f t="shared" si="3"/>
        <v>736.415375</v>
      </c>
      <c r="I43" s="37">
        <f t="shared" si="3"/>
        <v>0.5760833333333333</v>
      </c>
      <c r="J43" s="37">
        <f t="shared" si="3"/>
        <v>127.52291666666666</v>
      </c>
      <c r="K43" s="37">
        <f t="shared" si="3"/>
        <v>5569.5</v>
      </c>
      <c r="L43" s="37">
        <f t="shared" si="3"/>
        <v>7.865791666666667</v>
      </c>
      <c r="M43" s="37">
        <f t="shared" si="3"/>
        <v>127.86066666666667</v>
      </c>
      <c r="N43" s="37">
        <f t="shared" si="3"/>
        <v>464.99625000000003</v>
      </c>
      <c r="O43" s="37">
        <f t="shared" si="3"/>
        <v>112.83808333333333</v>
      </c>
      <c r="P43" s="37">
        <f t="shared" si="3"/>
        <v>10.423583333333333</v>
      </c>
      <c r="Q43" s="37">
        <f t="shared" si="3"/>
        <v>6305.064166666665</v>
      </c>
      <c r="R43" s="26"/>
    </row>
    <row r="44" spans="1:18" ht="42.75" customHeight="1">
      <c r="A44" s="34"/>
      <c r="B44" s="38" t="s">
        <v>62</v>
      </c>
      <c r="C44" s="29"/>
      <c r="D44" s="29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26"/>
    </row>
    <row r="45" spans="1:18" ht="12.75">
      <c r="A45" s="42"/>
      <c r="B45" s="41" t="s">
        <v>1</v>
      </c>
      <c r="C45" s="4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5.5">
      <c r="A46" s="34" t="s">
        <v>189</v>
      </c>
      <c r="B46" s="29" t="s">
        <v>150</v>
      </c>
      <c r="C46" s="29" t="s">
        <v>64</v>
      </c>
      <c r="D46" s="35">
        <f>'1-4'!D46/60*100</f>
        <v>100</v>
      </c>
      <c r="E46" s="33">
        <f>'1-4'!E46/60*100</f>
        <v>1.425</v>
      </c>
      <c r="F46" s="33">
        <f>'1-4'!F46/60*100</f>
        <v>3.4250000000000003</v>
      </c>
      <c r="G46" s="33">
        <f>'1-4'!G46/60*100</f>
        <v>8.36</v>
      </c>
      <c r="H46" s="33">
        <f>'1-4'!H46/60*100</f>
        <v>69.87</v>
      </c>
      <c r="I46" s="33">
        <f>'1-4'!I46/60*100</f>
        <v>0.018333333333333333</v>
      </c>
      <c r="J46" s="33">
        <f>'1-4'!J46/60*100</f>
        <v>9.5</v>
      </c>
      <c r="K46" s="33">
        <f>'1-4'!K46/60*100</f>
        <v>0</v>
      </c>
      <c r="L46" s="33">
        <f>'1-4'!L46/60*100</f>
        <v>1.5616666666666668</v>
      </c>
      <c r="M46" s="33">
        <f>'1-4'!M46/60*100</f>
        <v>47.41666666666667</v>
      </c>
      <c r="N46" s="33">
        <f>'1-4'!N46/60*100</f>
        <v>43.41666666666667</v>
      </c>
      <c r="O46" s="33">
        <f>'1-4'!O46/60*100</f>
        <v>21.633333333333336</v>
      </c>
      <c r="P46" s="33">
        <f>'1-4'!P46/60*100</f>
        <v>1.4266666666666667</v>
      </c>
      <c r="Q46" s="33">
        <f>'1-4'!Q46/60*100</f>
        <v>1.9</v>
      </c>
      <c r="R46" s="26"/>
    </row>
    <row r="47" spans="1:18" ht="12.75">
      <c r="A47" s="34" t="s">
        <v>191</v>
      </c>
      <c r="B47" s="29" t="s">
        <v>151</v>
      </c>
      <c r="C47" s="29" t="s">
        <v>65</v>
      </c>
      <c r="D47" s="35">
        <v>250</v>
      </c>
      <c r="E47" s="33">
        <v>9.59</v>
      </c>
      <c r="F47" s="33">
        <v>5.679</v>
      </c>
      <c r="G47" s="33">
        <v>19.456</v>
      </c>
      <c r="H47" s="33">
        <v>168.175</v>
      </c>
      <c r="I47" s="33">
        <v>0.182</v>
      </c>
      <c r="J47" s="33">
        <v>26.68</v>
      </c>
      <c r="K47" s="33">
        <v>4.3</v>
      </c>
      <c r="L47" s="33">
        <v>2.823</v>
      </c>
      <c r="M47" s="33">
        <v>28.82</v>
      </c>
      <c r="N47" s="33">
        <v>163.795</v>
      </c>
      <c r="O47" s="33">
        <v>43.33</v>
      </c>
      <c r="P47" s="33">
        <v>1.487</v>
      </c>
      <c r="Q47" s="33">
        <v>37.3</v>
      </c>
      <c r="R47" s="26"/>
    </row>
    <row r="48" spans="1:18" ht="25.5">
      <c r="A48" s="34" t="s">
        <v>226</v>
      </c>
      <c r="B48" s="29" t="s">
        <v>225</v>
      </c>
      <c r="C48" s="29" t="s">
        <v>228</v>
      </c>
      <c r="D48" s="35">
        <v>150</v>
      </c>
      <c r="E48" s="33">
        <v>7.912</v>
      </c>
      <c r="F48" s="33">
        <v>6.134</v>
      </c>
      <c r="G48" s="33">
        <v>33.892</v>
      </c>
      <c r="H48" s="33">
        <v>223.076</v>
      </c>
      <c r="I48" s="33">
        <v>0.085</v>
      </c>
      <c r="J48" s="33">
        <v>0.08</v>
      </c>
      <c r="K48" s="33">
        <v>39</v>
      </c>
      <c r="L48" s="33">
        <v>0.81</v>
      </c>
      <c r="M48" s="33">
        <v>112.064</v>
      </c>
      <c r="N48" s="33">
        <v>107.364</v>
      </c>
      <c r="O48" s="33">
        <v>12.299</v>
      </c>
      <c r="P48" s="33">
        <v>0.892</v>
      </c>
      <c r="Q48" s="33">
        <v>15.6</v>
      </c>
      <c r="R48" s="26"/>
    </row>
    <row r="49" spans="1:18" ht="38.25">
      <c r="A49" s="34" t="s">
        <v>193</v>
      </c>
      <c r="B49" s="29" t="s">
        <v>66</v>
      </c>
      <c r="C49" s="29" t="s">
        <v>67</v>
      </c>
      <c r="D49" s="35">
        <v>200</v>
      </c>
      <c r="E49" s="33">
        <v>0.46</v>
      </c>
      <c r="F49" s="33">
        <v>0.1</v>
      </c>
      <c r="G49" s="33">
        <v>28.13</v>
      </c>
      <c r="H49" s="33">
        <v>116.1</v>
      </c>
      <c r="I49" s="33">
        <v>0.03</v>
      </c>
      <c r="J49" s="33"/>
      <c r="K49" s="33"/>
      <c r="L49" s="33">
        <v>0.1</v>
      </c>
      <c r="M49" s="33">
        <v>16</v>
      </c>
      <c r="N49" s="33">
        <v>25.8</v>
      </c>
      <c r="O49" s="33">
        <v>8.4</v>
      </c>
      <c r="P49" s="33">
        <v>0.636</v>
      </c>
      <c r="Q49" s="33">
        <v>1.2</v>
      </c>
      <c r="R49" s="26"/>
    </row>
    <row r="50" spans="1:18" ht="12.75">
      <c r="A50" s="34" t="s">
        <v>184</v>
      </c>
      <c r="B50" s="29"/>
      <c r="C50" s="29" t="s">
        <v>5</v>
      </c>
      <c r="D50" s="35">
        <v>30</v>
      </c>
      <c r="E50" s="33">
        <v>2.28</v>
      </c>
      <c r="F50" s="33">
        <v>0.27</v>
      </c>
      <c r="G50" s="33">
        <v>13.86</v>
      </c>
      <c r="H50" s="33">
        <v>66.3</v>
      </c>
      <c r="I50" s="33">
        <v>0.048</v>
      </c>
      <c r="J50" s="33"/>
      <c r="K50" s="33"/>
      <c r="L50" s="33">
        <v>0.39</v>
      </c>
      <c r="M50" s="33">
        <v>6.9</v>
      </c>
      <c r="N50" s="33">
        <v>26.1</v>
      </c>
      <c r="O50" s="33">
        <v>9.9</v>
      </c>
      <c r="P50" s="33">
        <v>0.6</v>
      </c>
      <c r="Q50" s="33"/>
      <c r="R50" s="26"/>
    </row>
    <row r="51" spans="1:18" ht="25.5">
      <c r="A51" s="34" t="s">
        <v>185</v>
      </c>
      <c r="B51" s="29"/>
      <c r="C51" s="29" t="s">
        <v>6</v>
      </c>
      <c r="D51" s="35">
        <v>40</v>
      </c>
      <c r="E51" s="33">
        <v>2.9333333333333336</v>
      </c>
      <c r="F51" s="33">
        <v>0.5333333333333333</v>
      </c>
      <c r="G51" s="33">
        <v>17.333333333333332</v>
      </c>
      <c r="H51" s="33">
        <v>85.33333333333333</v>
      </c>
      <c r="I51" s="33">
        <v>0.08</v>
      </c>
      <c r="J51" s="33">
        <v>0</v>
      </c>
      <c r="K51" s="33">
        <v>0</v>
      </c>
      <c r="L51" s="33">
        <v>0.39999999999999997</v>
      </c>
      <c r="M51" s="33">
        <v>13.200000000000001</v>
      </c>
      <c r="N51" s="33">
        <v>77.60000000000001</v>
      </c>
      <c r="O51" s="33">
        <v>22.8</v>
      </c>
      <c r="P51" s="33">
        <v>1.8</v>
      </c>
      <c r="Q51" s="33">
        <v>0.39999999999999997</v>
      </c>
      <c r="R51" s="26"/>
    </row>
    <row r="52" spans="1:18" ht="12.75">
      <c r="A52" s="43"/>
      <c r="B52" s="90" t="s">
        <v>35</v>
      </c>
      <c r="C52" s="90"/>
      <c r="D52" s="37">
        <f>SUM(D46:D51)</f>
        <v>770</v>
      </c>
      <c r="E52" s="37">
        <f aca="true" t="shared" si="4" ref="E52:P52">SUM(E46:E51)</f>
        <v>24.600333333333335</v>
      </c>
      <c r="F52" s="37">
        <f t="shared" si="4"/>
        <v>16.141333333333336</v>
      </c>
      <c r="G52" s="37">
        <f t="shared" si="4"/>
        <v>121.03133333333332</v>
      </c>
      <c r="H52" s="37">
        <f t="shared" si="4"/>
        <v>728.8543333333333</v>
      </c>
      <c r="I52" s="37">
        <f t="shared" si="4"/>
        <v>0.44333333333333336</v>
      </c>
      <c r="J52" s="37">
        <f t="shared" si="4"/>
        <v>36.26</v>
      </c>
      <c r="K52" s="37">
        <f t="shared" si="4"/>
        <v>43.3</v>
      </c>
      <c r="L52" s="37">
        <f t="shared" si="4"/>
        <v>6.084666666666666</v>
      </c>
      <c r="M52" s="37">
        <f t="shared" si="4"/>
        <v>224.40066666666667</v>
      </c>
      <c r="N52" s="37">
        <f t="shared" si="4"/>
        <v>444.0756666666667</v>
      </c>
      <c r="O52" s="37">
        <f t="shared" si="4"/>
        <v>118.36233333333335</v>
      </c>
      <c r="P52" s="37">
        <f t="shared" si="4"/>
        <v>6.841666666666666</v>
      </c>
      <c r="Q52" s="37">
        <f>SUM(Q46:Q51)</f>
        <v>56.4</v>
      </c>
      <c r="R52" s="26"/>
    </row>
    <row r="53" spans="1:18" ht="46.5" customHeight="1">
      <c r="A53" s="34"/>
      <c r="B53" s="38" t="s">
        <v>68</v>
      </c>
      <c r="C53" s="29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26"/>
    </row>
    <row r="54" spans="1:18" ht="12.75">
      <c r="A54" s="42"/>
      <c r="B54" s="41" t="s">
        <v>1</v>
      </c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26"/>
    </row>
    <row r="55" spans="1:18" ht="25.5">
      <c r="A55" s="34" t="s">
        <v>189</v>
      </c>
      <c r="B55" s="29" t="s">
        <v>155</v>
      </c>
      <c r="C55" s="29" t="s">
        <v>70</v>
      </c>
      <c r="D55" s="35">
        <f>'1-4'!D55/60*100</f>
        <v>100</v>
      </c>
      <c r="E55" s="33">
        <f>'1-4'!E55/60*100</f>
        <v>1.2583333333333333</v>
      </c>
      <c r="F55" s="33">
        <f>'1-4'!F55/60*100</f>
        <v>5.155</v>
      </c>
      <c r="G55" s="33">
        <f>'1-4'!G55/60*100</f>
        <v>6.675000000000001</v>
      </c>
      <c r="H55" s="33">
        <f>'1-4'!H55/60*100</f>
        <v>79.13833333333334</v>
      </c>
      <c r="I55" s="33">
        <f>'1-4'!I55/60*100</f>
        <v>0.045</v>
      </c>
      <c r="J55" s="33">
        <f>'1-4'!J55/60*100</f>
        <v>12.5</v>
      </c>
      <c r="K55" s="33">
        <f>'1-4'!K55/60*100</f>
        <v>0</v>
      </c>
      <c r="L55" s="33">
        <f>'1-4'!L55/60*100</f>
        <v>2.315</v>
      </c>
      <c r="M55" s="33">
        <f>'1-4'!M55/60*100</f>
        <v>33.15</v>
      </c>
      <c r="N55" s="33">
        <f>'1-4'!N55/60*100</f>
        <v>37.03333333333333</v>
      </c>
      <c r="O55" s="33">
        <f>'1-4'!O55/60*100</f>
        <v>19.85</v>
      </c>
      <c r="P55" s="33">
        <f>'1-4'!P55/60*100</f>
        <v>0.8266666666666667</v>
      </c>
      <c r="Q55" s="33">
        <f>'1-4'!Q55/60*100</f>
        <v>235.86666666666667</v>
      </c>
      <c r="R55" s="26"/>
    </row>
    <row r="56" spans="1:18" ht="38.25">
      <c r="A56" s="34" t="s">
        <v>188</v>
      </c>
      <c r="B56" s="29" t="s">
        <v>156</v>
      </c>
      <c r="C56" s="40" t="s">
        <v>157</v>
      </c>
      <c r="D56" s="35">
        <v>250</v>
      </c>
      <c r="E56" s="33">
        <v>10.963</v>
      </c>
      <c r="F56" s="33">
        <v>3.587</v>
      </c>
      <c r="G56" s="33">
        <v>10.826</v>
      </c>
      <c r="H56" s="33">
        <v>120.069</v>
      </c>
      <c r="I56" s="33">
        <v>0.1</v>
      </c>
      <c r="J56" s="33">
        <v>20.79</v>
      </c>
      <c r="K56" s="33">
        <v>36</v>
      </c>
      <c r="L56" s="33">
        <v>1.561</v>
      </c>
      <c r="M56" s="33">
        <v>41.688</v>
      </c>
      <c r="N56" s="33">
        <v>112.178</v>
      </c>
      <c r="O56" s="33">
        <v>21.842</v>
      </c>
      <c r="P56" s="33">
        <v>1.317</v>
      </c>
      <c r="Q56" s="33">
        <v>233.85</v>
      </c>
      <c r="R56" s="26"/>
    </row>
    <row r="57" spans="1:18" ht="38.25">
      <c r="A57" s="34" t="s">
        <v>217</v>
      </c>
      <c r="B57" s="29" t="s">
        <v>124</v>
      </c>
      <c r="C57" s="40" t="s">
        <v>71</v>
      </c>
      <c r="D57" s="35">
        <f>'1-4'!D57</f>
        <v>90</v>
      </c>
      <c r="E57" s="33">
        <f>'1-4'!E57</f>
        <v>14.0805</v>
      </c>
      <c r="F57" s="33">
        <f>'1-4'!F57</f>
        <v>15.024375000000001</v>
      </c>
      <c r="G57" s="33">
        <f>'1-4'!G57</f>
        <v>4.435875</v>
      </c>
      <c r="H57" s="33">
        <f>'1-4'!H57</f>
        <v>209.35350000000003</v>
      </c>
      <c r="I57" s="33">
        <f>'1-4'!I57</f>
        <v>0.08324999999999999</v>
      </c>
      <c r="J57" s="33">
        <f>'1-4'!J57</f>
        <v>2.1734999999999998</v>
      </c>
      <c r="K57" s="33">
        <f>'1-4'!K57</f>
        <v>9</v>
      </c>
      <c r="L57" s="33">
        <f>'1-4'!L57</f>
        <v>1.3938750000000002</v>
      </c>
      <c r="M57" s="33">
        <f>'1-4'!M57</f>
        <v>25.6725</v>
      </c>
      <c r="N57" s="33">
        <f>'1-4'!N57</f>
        <v>154.92375</v>
      </c>
      <c r="O57" s="33">
        <f>'1-4'!O57</f>
        <v>20.1825</v>
      </c>
      <c r="P57" s="33">
        <f>'1-4'!P57</f>
        <v>2.17575</v>
      </c>
      <c r="Q57" s="33">
        <f>'1-4'!Q57</f>
        <v>9.63</v>
      </c>
      <c r="R57" s="26"/>
    </row>
    <row r="58" spans="1:18" ht="12.75">
      <c r="A58" s="34" t="s">
        <v>220</v>
      </c>
      <c r="B58" s="29" t="s">
        <v>158</v>
      </c>
      <c r="C58" s="29" t="s">
        <v>72</v>
      </c>
      <c r="D58" s="35">
        <v>150</v>
      </c>
      <c r="E58" s="33">
        <v>3.899</v>
      </c>
      <c r="F58" s="33">
        <v>3.113</v>
      </c>
      <c r="G58" s="33">
        <v>13.939</v>
      </c>
      <c r="H58" s="33">
        <v>101.946</v>
      </c>
      <c r="I58" s="33">
        <v>0.086</v>
      </c>
      <c r="J58" s="33">
        <v>82.2</v>
      </c>
      <c r="K58" s="33">
        <v>16</v>
      </c>
      <c r="L58" s="33">
        <v>0.356</v>
      </c>
      <c r="M58" s="33">
        <v>90.337</v>
      </c>
      <c r="N58" s="33">
        <v>67.895</v>
      </c>
      <c r="O58" s="33">
        <v>34.439</v>
      </c>
      <c r="P58" s="33">
        <v>1.362</v>
      </c>
      <c r="Q58" s="33">
        <v>110.16</v>
      </c>
      <c r="R58" s="26"/>
    </row>
    <row r="59" spans="1:18" ht="12.75">
      <c r="A59" s="34" t="s">
        <v>196</v>
      </c>
      <c r="B59" s="29"/>
      <c r="C59" s="29" t="s">
        <v>52</v>
      </c>
      <c r="D59" s="35">
        <v>200</v>
      </c>
      <c r="E59" s="33">
        <v>1</v>
      </c>
      <c r="F59" s="33">
        <v>0.2</v>
      </c>
      <c r="G59" s="33">
        <v>20.2</v>
      </c>
      <c r="H59" s="33">
        <v>92</v>
      </c>
      <c r="I59" s="33">
        <v>0.02</v>
      </c>
      <c r="J59" s="33">
        <v>4</v>
      </c>
      <c r="K59" s="33"/>
      <c r="L59" s="33">
        <v>0.2</v>
      </c>
      <c r="M59" s="33">
        <v>14</v>
      </c>
      <c r="N59" s="33">
        <v>14</v>
      </c>
      <c r="O59" s="33">
        <v>8</v>
      </c>
      <c r="P59" s="33">
        <v>2.8</v>
      </c>
      <c r="Q59" s="33"/>
      <c r="R59" s="26"/>
    </row>
    <row r="60" spans="1:18" ht="25.5">
      <c r="A60" s="34" t="s">
        <v>185</v>
      </c>
      <c r="B60" s="29"/>
      <c r="C60" s="29" t="s">
        <v>6</v>
      </c>
      <c r="D60" s="35">
        <v>30</v>
      </c>
      <c r="E60" s="33">
        <v>2.28</v>
      </c>
      <c r="F60" s="33">
        <v>0.27</v>
      </c>
      <c r="G60" s="33">
        <v>13.86</v>
      </c>
      <c r="H60" s="33">
        <v>66.3</v>
      </c>
      <c r="I60" s="33">
        <v>0.048</v>
      </c>
      <c r="J60" s="33"/>
      <c r="K60" s="33"/>
      <c r="L60" s="33">
        <v>0.39</v>
      </c>
      <c r="M60" s="33">
        <v>6.9</v>
      </c>
      <c r="N60" s="33">
        <v>26.1</v>
      </c>
      <c r="O60" s="33">
        <v>9.9</v>
      </c>
      <c r="P60" s="33">
        <v>0.6</v>
      </c>
      <c r="Q60" s="33"/>
      <c r="R60" s="26"/>
    </row>
    <row r="61" spans="1:18" ht="12.75">
      <c r="A61" s="34" t="s">
        <v>184</v>
      </c>
      <c r="B61" s="29"/>
      <c r="C61" s="29" t="s">
        <v>5</v>
      </c>
      <c r="D61" s="35">
        <v>40</v>
      </c>
      <c r="E61" s="33">
        <v>2.9333333333333336</v>
      </c>
      <c r="F61" s="33">
        <v>0.5333333333333333</v>
      </c>
      <c r="G61" s="33">
        <v>17.333333333333332</v>
      </c>
      <c r="H61" s="33">
        <v>85.33333333333333</v>
      </c>
      <c r="I61" s="33">
        <v>0.08</v>
      </c>
      <c r="J61" s="33">
        <v>0</v>
      </c>
      <c r="K61" s="33">
        <v>0</v>
      </c>
      <c r="L61" s="33">
        <v>0.39999999999999997</v>
      </c>
      <c r="M61" s="33">
        <v>13.200000000000001</v>
      </c>
      <c r="N61" s="33">
        <v>77.60000000000001</v>
      </c>
      <c r="O61" s="33">
        <v>22.8</v>
      </c>
      <c r="P61" s="33">
        <v>1.8</v>
      </c>
      <c r="Q61" s="33">
        <v>0.39999999999999997</v>
      </c>
      <c r="R61" s="26"/>
    </row>
    <row r="62" spans="1:18" ht="12.75">
      <c r="A62" s="43"/>
      <c r="B62" s="90" t="s">
        <v>35</v>
      </c>
      <c r="C62" s="91"/>
      <c r="D62" s="37">
        <f aca="true" t="shared" si="5" ref="D62:Q62">SUM(D55:D61)</f>
        <v>860</v>
      </c>
      <c r="E62" s="37">
        <f t="shared" si="5"/>
        <v>36.414166666666674</v>
      </c>
      <c r="F62" s="37">
        <f t="shared" si="5"/>
        <v>27.882708333333337</v>
      </c>
      <c r="G62" s="37">
        <f t="shared" si="5"/>
        <v>87.26920833333332</v>
      </c>
      <c r="H62" s="37">
        <f t="shared" si="5"/>
        <v>754.1401666666667</v>
      </c>
      <c r="I62" s="37">
        <f t="shared" si="5"/>
        <v>0.46225000000000005</v>
      </c>
      <c r="J62" s="37">
        <f t="shared" si="5"/>
        <v>121.6635</v>
      </c>
      <c r="K62" s="37">
        <f t="shared" si="5"/>
        <v>61</v>
      </c>
      <c r="L62" s="37">
        <f t="shared" si="5"/>
        <v>6.615875</v>
      </c>
      <c r="M62" s="37">
        <f t="shared" si="5"/>
        <v>224.9475</v>
      </c>
      <c r="N62" s="37">
        <f t="shared" si="5"/>
        <v>489.73008333333337</v>
      </c>
      <c r="O62" s="37">
        <f t="shared" si="5"/>
        <v>137.01350000000002</v>
      </c>
      <c r="P62" s="37">
        <f t="shared" si="5"/>
        <v>10.881416666666667</v>
      </c>
      <c r="Q62" s="37">
        <f t="shared" si="5"/>
        <v>589.9066666666666</v>
      </c>
      <c r="R62" s="26"/>
    </row>
    <row r="63" spans="1:18" ht="41.25" customHeight="1">
      <c r="A63" s="34"/>
      <c r="B63" s="38" t="s">
        <v>73</v>
      </c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26"/>
    </row>
    <row r="64" spans="1:18" ht="12.75">
      <c r="A64" s="42"/>
      <c r="B64" s="41" t="s">
        <v>1</v>
      </c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6"/>
    </row>
    <row r="65" spans="1:18" ht="25.5">
      <c r="A65" s="34" t="s">
        <v>189</v>
      </c>
      <c r="B65" s="29" t="s">
        <v>161</v>
      </c>
      <c r="C65" s="29" t="s">
        <v>77</v>
      </c>
      <c r="D65" s="35">
        <f>'1-4'!D65/60*100</f>
        <v>100</v>
      </c>
      <c r="E65" s="33">
        <f>'1-4'!E65/60*100</f>
        <v>6.890000000000001</v>
      </c>
      <c r="F65" s="33">
        <f>'1-4'!F65/60*100</f>
        <v>11.148333333333333</v>
      </c>
      <c r="G65" s="33">
        <f>'1-4'!G65/60*100</f>
        <v>4.369999999999999</v>
      </c>
      <c r="H65" s="33">
        <f>'1-4'!H65/60*100</f>
        <v>147.38833333333335</v>
      </c>
      <c r="I65" s="33">
        <f>'1-4'!I65/60*100</f>
        <v>0.045</v>
      </c>
      <c r="J65" s="33">
        <f>'1-4'!J65/60*100</f>
        <v>3.353333333333333</v>
      </c>
      <c r="K65" s="33">
        <f>'1-4'!K65/60*100</f>
        <v>53.66666666666667</v>
      </c>
      <c r="L65" s="33">
        <f>'1-4'!L65/60*100</f>
        <v>2.5700000000000003</v>
      </c>
      <c r="M65" s="33">
        <f>'1-4'!M65/60*100</f>
        <v>268.83333333333337</v>
      </c>
      <c r="N65" s="33">
        <f>'1-4'!N65/60*100</f>
        <v>188.01666666666668</v>
      </c>
      <c r="O65" s="33">
        <f>'1-4'!O65/60*100</f>
        <v>35.666666666666664</v>
      </c>
      <c r="P65" s="33">
        <f>'1-4'!P65/60*100</f>
        <v>0.8216666666666668</v>
      </c>
      <c r="Q65" s="33">
        <f>'1-4'!Q65/60*100</f>
        <v>1326.8666666666666</v>
      </c>
      <c r="R65" s="26"/>
    </row>
    <row r="66" spans="1:18" ht="12.75">
      <c r="A66" s="34" t="s">
        <v>190</v>
      </c>
      <c r="B66" s="29" t="s">
        <v>78</v>
      </c>
      <c r="C66" s="29" t="s">
        <v>79</v>
      </c>
      <c r="D66" s="35">
        <v>250</v>
      </c>
      <c r="E66" s="33">
        <v>2.728</v>
      </c>
      <c r="F66" s="33">
        <v>3.307</v>
      </c>
      <c r="G66" s="33">
        <v>14.054</v>
      </c>
      <c r="H66" s="33">
        <v>97.855</v>
      </c>
      <c r="I66" s="33">
        <v>0.092</v>
      </c>
      <c r="J66" s="33">
        <v>21.6</v>
      </c>
      <c r="K66" s="33"/>
      <c r="L66" s="33">
        <v>1.518</v>
      </c>
      <c r="M66" s="33">
        <v>44.82</v>
      </c>
      <c r="N66" s="33">
        <v>72.82</v>
      </c>
      <c r="O66" s="33">
        <v>28.34</v>
      </c>
      <c r="P66" s="33">
        <v>1.302</v>
      </c>
      <c r="Q66" s="33">
        <v>231.14</v>
      </c>
      <c r="R66" s="26"/>
    </row>
    <row r="67" spans="1:18" ht="12.75">
      <c r="A67" s="34" t="s">
        <v>218</v>
      </c>
      <c r="B67" s="29" t="s">
        <v>125</v>
      </c>
      <c r="C67" s="29" t="s">
        <v>80</v>
      </c>
      <c r="D67" s="35">
        <f>'1-4'!D67</f>
        <v>90</v>
      </c>
      <c r="E67" s="35">
        <f>'1-4'!E67</f>
        <v>24.323625</v>
      </c>
      <c r="F67" s="35">
        <f>'1-4'!F67</f>
        <v>22.516875</v>
      </c>
      <c r="G67" s="35">
        <f>'1-4'!G67</f>
        <v>7.107749999999999</v>
      </c>
      <c r="H67" s="35">
        <f>'1-4'!H67</f>
        <v>328.924125</v>
      </c>
      <c r="I67" s="35">
        <f>'1-4'!I67</f>
        <v>0.135</v>
      </c>
      <c r="J67" s="35">
        <f>'1-4'!J67</f>
        <v>2.475</v>
      </c>
      <c r="K67" s="35">
        <f>'1-4'!K67</f>
        <v>100.125</v>
      </c>
      <c r="L67" s="35">
        <f>'1-4'!L67</f>
        <v>0.595125</v>
      </c>
      <c r="M67" s="35">
        <f>'1-4'!M67</f>
        <v>21.49875</v>
      </c>
      <c r="N67" s="35">
        <f>'1-4'!N67</f>
        <v>211.73625</v>
      </c>
      <c r="O67" s="35">
        <f>'1-4'!O67</f>
        <v>28.33875</v>
      </c>
      <c r="P67" s="35">
        <f>'1-4'!P67</f>
        <v>2.2792499999999998</v>
      </c>
      <c r="Q67" s="35">
        <f>'1-4'!Q67</f>
        <v>64.6875</v>
      </c>
      <c r="R67" s="26"/>
    </row>
    <row r="68" spans="1:18" ht="51">
      <c r="A68" s="34" t="s">
        <v>207</v>
      </c>
      <c r="B68" s="29" t="s">
        <v>152</v>
      </c>
      <c r="C68" s="29" t="s">
        <v>34</v>
      </c>
      <c r="D68" s="35">
        <v>150</v>
      </c>
      <c r="E68" s="33">
        <v>3.804</v>
      </c>
      <c r="F68" s="33">
        <v>2.715</v>
      </c>
      <c r="G68" s="33">
        <v>39.999</v>
      </c>
      <c r="H68" s="33">
        <v>199.647</v>
      </c>
      <c r="I68" s="33">
        <v>0.044</v>
      </c>
      <c r="J68" s="33"/>
      <c r="K68" s="33">
        <v>12</v>
      </c>
      <c r="L68" s="33">
        <v>0.246</v>
      </c>
      <c r="M68" s="33">
        <v>16.08</v>
      </c>
      <c r="N68" s="33">
        <v>84.15</v>
      </c>
      <c r="O68" s="33">
        <v>27.66</v>
      </c>
      <c r="P68" s="33">
        <v>0.633</v>
      </c>
      <c r="Q68" s="33">
        <v>13.5</v>
      </c>
      <c r="R68" s="26"/>
    </row>
    <row r="69" spans="1:18" ht="38.25">
      <c r="A69" s="34" t="s">
        <v>193</v>
      </c>
      <c r="B69" s="29" t="s">
        <v>162</v>
      </c>
      <c r="C69" s="29" t="s">
        <v>100</v>
      </c>
      <c r="D69" s="35">
        <v>200</v>
      </c>
      <c r="E69" s="33">
        <v>0.16</v>
      </c>
      <c r="F69" s="33">
        <v>0.16</v>
      </c>
      <c r="G69" s="33">
        <v>15.896</v>
      </c>
      <c r="H69" s="33">
        <v>66.68</v>
      </c>
      <c r="I69" s="33">
        <v>0.012</v>
      </c>
      <c r="J69" s="33">
        <v>4</v>
      </c>
      <c r="K69" s="33"/>
      <c r="L69" s="33">
        <v>0.08</v>
      </c>
      <c r="M69" s="33">
        <v>6.4</v>
      </c>
      <c r="N69" s="33">
        <v>4.4</v>
      </c>
      <c r="O69" s="33">
        <v>3.6</v>
      </c>
      <c r="P69" s="33">
        <v>0.916</v>
      </c>
      <c r="Q69" s="33">
        <v>12</v>
      </c>
      <c r="R69" s="26"/>
    </row>
    <row r="70" spans="1:18" ht="12.75">
      <c r="A70" s="34" t="s">
        <v>184</v>
      </c>
      <c r="B70" s="29"/>
      <c r="C70" s="29" t="s">
        <v>5</v>
      </c>
      <c r="D70" s="35">
        <v>30</v>
      </c>
      <c r="E70" s="33">
        <v>2.28</v>
      </c>
      <c r="F70" s="33">
        <v>0.27</v>
      </c>
      <c r="G70" s="33">
        <v>13.86</v>
      </c>
      <c r="H70" s="33">
        <v>66.3</v>
      </c>
      <c r="I70" s="33">
        <v>0.048</v>
      </c>
      <c r="J70" s="33"/>
      <c r="K70" s="33"/>
      <c r="L70" s="33">
        <v>0.39</v>
      </c>
      <c r="M70" s="33">
        <v>6.9</v>
      </c>
      <c r="N70" s="33">
        <v>26.1</v>
      </c>
      <c r="O70" s="33">
        <v>9.9</v>
      </c>
      <c r="P70" s="33">
        <v>0.6</v>
      </c>
      <c r="Q70" s="33"/>
      <c r="R70" s="26"/>
    </row>
    <row r="71" spans="1:18" ht="25.5">
      <c r="A71" s="34" t="s">
        <v>185</v>
      </c>
      <c r="B71" s="29"/>
      <c r="C71" s="29" t="s">
        <v>6</v>
      </c>
      <c r="D71" s="35">
        <v>40</v>
      </c>
      <c r="E71" s="33">
        <v>2.9333333333333336</v>
      </c>
      <c r="F71" s="33">
        <v>0.5333333333333333</v>
      </c>
      <c r="G71" s="33">
        <v>17.333333333333332</v>
      </c>
      <c r="H71" s="33">
        <v>85.33333333333333</v>
      </c>
      <c r="I71" s="33">
        <v>0.08</v>
      </c>
      <c r="J71" s="33">
        <v>0</v>
      </c>
      <c r="K71" s="33">
        <v>0</v>
      </c>
      <c r="L71" s="33">
        <v>0.39999999999999997</v>
      </c>
      <c r="M71" s="33">
        <v>13.200000000000001</v>
      </c>
      <c r="N71" s="33">
        <v>77.60000000000001</v>
      </c>
      <c r="O71" s="33">
        <v>22.8</v>
      </c>
      <c r="P71" s="33">
        <v>1.8</v>
      </c>
      <c r="Q71" s="33">
        <v>0.39999999999999997</v>
      </c>
      <c r="R71" s="26"/>
    </row>
    <row r="72" spans="1:18" ht="12.75">
      <c r="A72" s="43"/>
      <c r="B72" s="90" t="s">
        <v>35</v>
      </c>
      <c r="C72" s="91"/>
      <c r="D72" s="37">
        <f>SUM(D65:D71)</f>
        <v>860</v>
      </c>
      <c r="E72" s="37">
        <f aca="true" t="shared" si="6" ref="E72:Q72">SUM(E65:E71)</f>
        <v>43.11895833333334</v>
      </c>
      <c r="F72" s="37">
        <f t="shared" si="6"/>
        <v>40.65054166666666</v>
      </c>
      <c r="G72" s="37">
        <f t="shared" si="6"/>
        <v>112.62008333333333</v>
      </c>
      <c r="H72" s="37">
        <f t="shared" si="6"/>
        <v>992.1277916666667</v>
      </c>
      <c r="I72" s="37">
        <f t="shared" si="6"/>
        <v>0.456</v>
      </c>
      <c r="J72" s="37">
        <f t="shared" si="6"/>
        <v>31.428333333333335</v>
      </c>
      <c r="K72" s="37">
        <f t="shared" si="6"/>
        <v>165.79166666666669</v>
      </c>
      <c r="L72" s="37">
        <f t="shared" si="6"/>
        <v>5.799125000000001</v>
      </c>
      <c r="M72" s="37">
        <f t="shared" si="6"/>
        <v>377.7320833333333</v>
      </c>
      <c r="N72" s="37">
        <f t="shared" si="6"/>
        <v>664.8229166666667</v>
      </c>
      <c r="O72" s="37">
        <f t="shared" si="6"/>
        <v>156.30541666666667</v>
      </c>
      <c r="P72" s="37">
        <f t="shared" si="6"/>
        <v>8.351916666666666</v>
      </c>
      <c r="Q72" s="37">
        <f t="shared" si="6"/>
        <v>1648.5941666666668</v>
      </c>
      <c r="R72" s="26"/>
    </row>
    <row r="73" spans="1:18" ht="42.75" customHeight="1">
      <c r="A73" s="34"/>
      <c r="B73" s="38" t="s">
        <v>81</v>
      </c>
      <c r="C73" s="29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26"/>
    </row>
    <row r="74" spans="1:18" ht="12.75">
      <c r="A74" s="42"/>
      <c r="B74" s="92" t="s">
        <v>1</v>
      </c>
      <c r="C74" s="9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26"/>
    </row>
    <row r="75" spans="1:18" ht="25.5">
      <c r="A75" s="34" t="s">
        <v>189</v>
      </c>
      <c r="B75" s="29" t="s">
        <v>85</v>
      </c>
      <c r="C75" s="40" t="s">
        <v>493</v>
      </c>
      <c r="D75" s="35">
        <f>'1-4'!D75/60*100</f>
        <v>100</v>
      </c>
      <c r="E75" s="33">
        <f>'1-4'!E75/60*100</f>
        <v>3.315</v>
      </c>
      <c r="F75" s="33">
        <f>'1-4'!F75/60*100</f>
        <v>12.23</v>
      </c>
      <c r="G75" s="33">
        <f>'1-4'!G75/60*100</f>
        <v>13.184999999999999</v>
      </c>
      <c r="H75" s="33">
        <f>'1-4'!H75/60*100</f>
        <v>176.80499999999998</v>
      </c>
      <c r="I75" s="33">
        <f>'1-4'!I75/60*100</f>
        <v>0.06166666666666666</v>
      </c>
      <c r="J75" s="33">
        <f>'1-4'!J75/60*100</f>
        <v>8.593333333333334</v>
      </c>
      <c r="K75" s="33">
        <f>'1-4'!K75/60*100</f>
        <v>0</v>
      </c>
      <c r="L75" s="33">
        <f>'1-4'!L75/60*100</f>
        <v>5.113333333333333</v>
      </c>
      <c r="M75" s="33">
        <f>'1-4'!M75/60*100</f>
        <v>52.98666666666667</v>
      </c>
      <c r="N75" s="33">
        <f>'1-4'!N75/60*100</f>
        <v>83.625</v>
      </c>
      <c r="O75" s="33">
        <f>'1-4'!O75/60*100</f>
        <v>48.666666666666664</v>
      </c>
      <c r="P75" s="33">
        <f>'1-4'!P75/60*100</f>
        <v>1.6016666666666666</v>
      </c>
      <c r="Q75" s="33">
        <f>'1-4'!Q75/60*100</f>
        <v>1.5000000000000002</v>
      </c>
      <c r="R75" s="26"/>
    </row>
    <row r="76" spans="1:18" ht="38.25">
      <c r="A76" s="34" t="s">
        <v>188</v>
      </c>
      <c r="B76" s="29" t="s">
        <v>164</v>
      </c>
      <c r="C76" s="40" t="s">
        <v>166</v>
      </c>
      <c r="D76" s="35">
        <v>250</v>
      </c>
      <c r="E76" s="33">
        <v>10.796</v>
      </c>
      <c r="F76" s="33">
        <v>3.685</v>
      </c>
      <c r="G76" s="33">
        <v>21.085</v>
      </c>
      <c r="H76" s="33">
        <v>161.102</v>
      </c>
      <c r="I76" s="33">
        <v>0.142</v>
      </c>
      <c r="J76" s="33">
        <v>17.016</v>
      </c>
      <c r="K76" s="33">
        <v>31.5</v>
      </c>
      <c r="L76" s="33">
        <v>1.701</v>
      </c>
      <c r="M76" s="33">
        <v>30.086</v>
      </c>
      <c r="N76" s="33">
        <v>120.156</v>
      </c>
      <c r="O76" s="33">
        <v>25.521</v>
      </c>
      <c r="P76" s="33">
        <v>1.522</v>
      </c>
      <c r="Q76" s="33">
        <v>230.268</v>
      </c>
      <c r="R76" s="26"/>
    </row>
    <row r="77" spans="1:18" ht="25.5">
      <c r="A77" s="34" t="s">
        <v>199</v>
      </c>
      <c r="B77" s="29" t="s">
        <v>222</v>
      </c>
      <c r="C77" s="29" t="s">
        <v>221</v>
      </c>
      <c r="D77" s="35">
        <v>100</v>
      </c>
      <c r="E77" s="33">
        <v>13.036</v>
      </c>
      <c r="F77" s="33">
        <v>4.91</v>
      </c>
      <c r="G77" s="33">
        <v>15.444</v>
      </c>
      <c r="H77" s="33">
        <v>158.784</v>
      </c>
      <c r="I77" s="33">
        <v>0.124</v>
      </c>
      <c r="J77" s="33">
        <v>0.33</v>
      </c>
      <c r="K77" s="33">
        <v>6.6</v>
      </c>
      <c r="L77" s="33">
        <v>2.382</v>
      </c>
      <c r="M77" s="33">
        <v>44.68</v>
      </c>
      <c r="N77" s="33">
        <v>188.79</v>
      </c>
      <c r="O77" s="33">
        <v>47.6</v>
      </c>
      <c r="P77" s="33">
        <v>0.83</v>
      </c>
      <c r="Q77" s="33">
        <v>6.6</v>
      </c>
      <c r="R77" s="26"/>
    </row>
    <row r="78" spans="1:18" ht="12.75">
      <c r="A78" s="34" t="s">
        <v>209</v>
      </c>
      <c r="B78" s="29" t="s">
        <v>154</v>
      </c>
      <c r="C78" s="29" t="s">
        <v>45</v>
      </c>
      <c r="D78" s="35">
        <v>150</v>
      </c>
      <c r="E78" s="33">
        <v>3.331</v>
      </c>
      <c r="F78" s="33">
        <v>3.278</v>
      </c>
      <c r="G78" s="33">
        <v>22.659</v>
      </c>
      <c r="H78" s="33">
        <v>133.887</v>
      </c>
      <c r="I78" s="33">
        <v>0.163</v>
      </c>
      <c r="J78" s="33">
        <v>26.538</v>
      </c>
      <c r="K78" s="33">
        <v>14.3</v>
      </c>
      <c r="L78" s="33">
        <v>0.162</v>
      </c>
      <c r="M78" s="33">
        <v>45.2</v>
      </c>
      <c r="N78" s="33">
        <v>98.91</v>
      </c>
      <c r="O78" s="33">
        <v>33.8</v>
      </c>
      <c r="P78" s="33">
        <v>1.246</v>
      </c>
      <c r="Q78" s="33">
        <v>22.52</v>
      </c>
      <c r="R78" s="26"/>
    </row>
    <row r="79" spans="1:18" ht="38.25">
      <c r="A79" s="34" t="s">
        <v>193</v>
      </c>
      <c r="B79" s="29" t="s">
        <v>165</v>
      </c>
      <c r="C79" s="29" t="s">
        <v>103</v>
      </c>
      <c r="D79" s="35">
        <v>200</v>
      </c>
      <c r="E79" s="33">
        <v>0.78</v>
      </c>
      <c r="F79" s="33">
        <v>0.06</v>
      </c>
      <c r="G79" s="33">
        <v>22.116</v>
      </c>
      <c r="H79" s="33">
        <v>93.28</v>
      </c>
      <c r="I79" s="33">
        <v>0.02</v>
      </c>
      <c r="J79" s="33">
        <v>0.8</v>
      </c>
      <c r="K79" s="33"/>
      <c r="L79" s="33">
        <v>1.1</v>
      </c>
      <c r="M79" s="33">
        <v>32</v>
      </c>
      <c r="N79" s="33">
        <v>29.2</v>
      </c>
      <c r="O79" s="33">
        <v>21</v>
      </c>
      <c r="P79" s="33">
        <v>0.676</v>
      </c>
      <c r="Q79" s="33">
        <v>0.6</v>
      </c>
      <c r="R79" s="26"/>
    </row>
    <row r="80" spans="1:18" ht="12.75">
      <c r="A80" s="34" t="s">
        <v>184</v>
      </c>
      <c r="B80" s="29"/>
      <c r="C80" s="29" t="s">
        <v>5</v>
      </c>
      <c r="D80" s="35">
        <v>30</v>
      </c>
      <c r="E80" s="33">
        <v>2.28</v>
      </c>
      <c r="F80" s="33">
        <v>0.27</v>
      </c>
      <c r="G80" s="33">
        <v>13.86</v>
      </c>
      <c r="H80" s="33">
        <v>66.3</v>
      </c>
      <c r="I80" s="33">
        <v>0.048</v>
      </c>
      <c r="J80" s="33"/>
      <c r="K80" s="33"/>
      <c r="L80" s="33">
        <v>0.39</v>
      </c>
      <c r="M80" s="33">
        <v>6.9</v>
      </c>
      <c r="N80" s="33">
        <v>26.1</v>
      </c>
      <c r="O80" s="33">
        <v>9.9</v>
      </c>
      <c r="P80" s="33">
        <v>0.6</v>
      </c>
      <c r="Q80" s="33"/>
      <c r="R80" s="26"/>
    </row>
    <row r="81" spans="1:18" ht="25.5">
      <c r="A81" s="34" t="s">
        <v>185</v>
      </c>
      <c r="B81" s="29"/>
      <c r="C81" s="29" t="s">
        <v>6</v>
      </c>
      <c r="D81" s="35">
        <v>40</v>
      </c>
      <c r="E81" s="33">
        <v>2.9333333333333336</v>
      </c>
      <c r="F81" s="33">
        <v>0.5333333333333333</v>
      </c>
      <c r="G81" s="33">
        <v>17.333333333333332</v>
      </c>
      <c r="H81" s="33">
        <v>85.33333333333333</v>
      </c>
      <c r="I81" s="33">
        <v>0.08</v>
      </c>
      <c r="J81" s="33">
        <v>0</v>
      </c>
      <c r="K81" s="33">
        <v>0</v>
      </c>
      <c r="L81" s="33">
        <v>0.39999999999999997</v>
      </c>
      <c r="M81" s="33">
        <v>13.200000000000001</v>
      </c>
      <c r="N81" s="33">
        <v>77.60000000000001</v>
      </c>
      <c r="O81" s="33">
        <v>22.8</v>
      </c>
      <c r="P81" s="33">
        <v>1.8</v>
      </c>
      <c r="Q81" s="33">
        <v>0.39999999999999997</v>
      </c>
      <c r="R81" s="26"/>
    </row>
    <row r="82" spans="1:18" ht="12.75">
      <c r="A82" s="43"/>
      <c r="B82" s="90" t="s">
        <v>35</v>
      </c>
      <c r="C82" s="90"/>
      <c r="D82" s="37">
        <f>SUM(D75:D81)</f>
        <v>870</v>
      </c>
      <c r="E82" s="37">
        <f aca="true" t="shared" si="7" ref="E82:Q82">SUM(E75:E81)</f>
        <v>36.471333333333334</v>
      </c>
      <c r="F82" s="37">
        <f t="shared" si="7"/>
        <v>24.966333333333335</v>
      </c>
      <c r="G82" s="37">
        <f t="shared" si="7"/>
        <v>125.68233333333332</v>
      </c>
      <c r="H82" s="37">
        <f t="shared" si="7"/>
        <v>875.4913333333333</v>
      </c>
      <c r="I82" s="37">
        <f t="shared" si="7"/>
        <v>0.6386666666666667</v>
      </c>
      <c r="J82" s="37">
        <f t="shared" si="7"/>
        <v>53.27733333333333</v>
      </c>
      <c r="K82" s="37">
        <f t="shared" si="7"/>
        <v>52.400000000000006</v>
      </c>
      <c r="L82" s="37">
        <f t="shared" si="7"/>
        <v>11.248333333333335</v>
      </c>
      <c r="M82" s="37">
        <f t="shared" si="7"/>
        <v>225.05266666666668</v>
      </c>
      <c r="N82" s="37">
        <f t="shared" si="7"/>
        <v>624.3810000000001</v>
      </c>
      <c r="O82" s="37">
        <f t="shared" si="7"/>
        <v>209.2876666666667</v>
      </c>
      <c r="P82" s="37">
        <f t="shared" si="7"/>
        <v>8.275666666666668</v>
      </c>
      <c r="Q82" s="37">
        <f t="shared" si="7"/>
        <v>261.888</v>
      </c>
      <c r="R82" s="26"/>
    </row>
    <row r="83" spans="1:18" ht="45.75" customHeight="1">
      <c r="A83" s="34"/>
      <c r="B83" s="38" t="s">
        <v>86</v>
      </c>
      <c r="C83" s="29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26"/>
    </row>
    <row r="84" spans="1:18" ht="12.75">
      <c r="A84" s="42"/>
      <c r="B84" s="41" t="s">
        <v>1</v>
      </c>
      <c r="C84" s="4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26"/>
    </row>
    <row r="85" spans="1:18" ht="25.5">
      <c r="A85" s="34" t="s">
        <v>189</v>
      </c>
      <c r="B85" s="29" t="s">
        <v>169</v>
      </c>
      <c r="C85" s="29" t="s">
        <v>90</v>
      </c>
      <c r="D85" s="35">
        <f>'1-4'!D85/60*100</f>
        <v>100</v>
      </c>
      <c r="E85" s="33">
        <f>'1-4'!E85/60*100</f>
        <v>1.7733333333333334</v>
      </c>
      <c r="F85" s="33">
        <f>'1-4'!F85/60*100</f>
        <v>6.926666666666666</v>
      </c>
      <c r="G85" s="33">
        <f>'1-4'!G85/60*100</f>
        <v>10.040000000000001</v>
      </c>
      <c r="H85" s="33">
        <f>'1-4'!H85/60*100</f>
        <v>110.19000000000001</v>
      </c>
      <c r="I85" s="33">
        <f>'1-4'!I85/60*100</f>
        <v>0.08499999999999999</v>
      </c>
      <c r="J85" s="33">
        <f>'1-4'!J85/60*100</f>
        <v>13.333333333333334</v>
      </c>
      <c r="K85" s="33">
        <f>'1-4'!K85/60*100</f>
        <v>0</v>
      </c>
      <c r="L85" s="33">
        <f>'1-4'!L85/60*100</f>
        <v>3.0500000000000003</v>
      </c>
      <c r="M85" s="33">
        <f>'1-4'!M85/60*100</f>
        <v>15.25</v>
      </c>
      <c r="N85" s="33">
        <f>'1-4'!N85/60*100</f>
        <v>47.96666666666667</v>
      </c>
      <c r="O85" s="33">
        <f>'1-4'!O85/60*100</f>
        <v>18.96666666666667</v>
      </c>
      <c r="P85" s="33">
        <f>'1-4'!P85/60*100</f>
        <v>0.7466666666666667</v>
      </c>
      <c r="Q85" s="33">
        <f>'1-4'!Q85/60*100</f>
        <v>11</v>
      </c>
      <c r="R85" s="26"/>
    </row>
    <row r="86" spans="1:18" ht="12.75">
      <c r="A86" s="34" t="s">
        <v>190</v>
      </c>
      <c r="B86" s="29" t="s">
        <v>170</v>
      </c>
      <c r="C86" s="29" t="s">
        <v>91</v>
      </c>
      <c r="D86" s="35">
        <v>250</v>
      </c>
      <c r="E86" s="33">
        <v>1.847</v>
      </c>
      <c r="F86" s="33">
        <v>5.259</v>
      </c>
      <c r="G86" s="33">
        <v>11.055</v>
      </c>
      <c r="H86" s="33">
        <v>99.455</v>
      </c>
      <c r="I86" s="33">
        <v>0.085</v>
      </c>
      <c r="J86" s="33">
        <v>21.2</v>
      </c>
      <c r="K86" s="33"/>
      <c r="L86" s="33">
        <v>2.344</v>
      </c>
      <c r="M86" s="33">
        <v>29.16</v>
      </c>
      <c r="N86" s="33">
        <v>52.44</v>
      </c>
      <c r="O86" s="33">
        <v>21.81</v>
      </c>
      <c r="P86" s="33">
        <v>0.827</v>
      </c>
      <c r="Q86" s="33">
        <v>205.6</v>
      </c>
      <c r="R86" s="26"/>
    </row>
    <row r="87" spans="1:18" ht="51">
      <c r="A87" s="34" t="s">
        <v>215</v>
      </c>
      <c r="B87" s="29" t="s">
        <v>92</v>
      </c>
      <c r="C87" s="29" t="s">
        <v>93</v>
      </c>
      <c r="D87" s="35">
        <v>200</v>
      </c>
      <c r="E87" s="33">
        <v>14.925</v>
      </c>
      <c r="F87" s="33">
        <v>20.475</v>
      </c>
      <c r="G87" s="33">
        <v>20.814</v>
      </c>
      <c r="H87" s="33">
        <v>328.023</v>
      </c>
      <c r="I87" s="33">
        <v>0.595</v>
      </c>
      <c r="J87" s="33">
        <v>27.05</v>
      </c>
      <c r="K87" s="33"/>
      <c r="L87" s="33">
        <v>1.866</v>
      </c>
      <c r="M87" s="33">
        <v>23.349</v>
      </c>
      <c r="N87" s="33">
        <v>216.962</v>
      </c>
      <c r="O87" s="33">
        <v>51.731</v>
      </c>
      <c r="P87" s="33">
        <v>2.899</v>
      </c>
      <c r="Q87" s="33">
        <v>24.42</v>
      </c>
      <c r="R87" s="26"/>
    </row>
    <row r="88" spans="1:18" ht="12.75">
      <c r="A88" s="34" t="s">
        <v>196</v>
      </c>
      <c r="B88" s="29"/>
      <c r="C88" s="29" t="s">
        <v>52</v>
      </c>
      <c r="D88" s="35">
        <v>200</v>
      </c>
      <c r="E88" s="33">
        <v>1</v>
      </c>
      <c r="F88" s="33">
        <v>0.2</v>
      </c>
      <c r="G88" s="33">
        <v>20.2</v>
      </c>
      <c r="H88" s="33">
        <v>92</v>
      </c>
      <c r="I88" s="33">
        <v>0.02</v>
      </c>
      <c r="J88" s="33">
        <v>4</v>
      </c>
      <c r="K88" s="33"/>
      <c r="L88" s="33">
        <v>0.2</v>
      </c>
      <c r="M88" s="33">
        <v>14</v>
      </c>
      <c r="N88" s="33">
        <v>14</v>
      </c>
      <c r="O88" s="33">
        <v>8</v>
      </c>
      <c r="P88" s="33">
        <v>2.8</v>
      </c>
      <c r="Q88" s="33"/>
      <c r="R88" s="26"/>
    </row>
    <row r="89" spans="1:18" ht="12.75">
      <c r="A89" s="34" t="s">
        <v>184</v>
      </c>
      <c r="B89" s="29"/>
      <c r="C89" s="29" t="s">
        <v>5</v>
      </c>
      <c r="D89" s="35">
        <v>30</v>
      </c>
      <c r="E89" s="33">
        <v>2.28</v>
      </c>
      <c r="F89" s="33">
        <v>0.27</v>
      </c>
      <c r="G89" s="33">
        <v>13.86</v>
      </c>
      <c r="H89" s="33">
        <v>66.3</v>
      </c>
      <c r="I89" s="33">
        <v>0.048</v>
      </c>
      <c r="J89" s="33"/>
      <c r="K89" s="33"/>
      <c r="L89" s="33">
        <v>0.39</v>
      </c>
      <c r="M89" s="33">
        <v>6.9</v>
      </c>
      <c r="N89" s="33">
        <v>26.1</v>
      </c>
      <c r="O89" s="33">
        <v>9.9</v>
      </c>
      <c r="P89" s="33">
        <v>0.6</v>
      </c>
      <c r="Q89" s="33"/>
      <c r="R89" s="26"/>
    </row>
    <row r="90" spans="1:18" ht="25.5">
      <c r="A90" s="34" t="s">
        <v>185</v>
      </c>
      <c r="B90" s="29"/>
      <c r="C90" s="29" t="s">
        <v>6</v>
      </c>
      <c r="D90" s="35">
        <v>40</v>
      </c>
      <c r="E90" s="33">
        <v>2.9333333333333336</v>
      </c>
      <c r="F90" s="33">
        <v>0.5333333333333333</v>
      </c>
      <c r="G90" s="33">
        <v>17.333333333333332</v>
      </c>
      <c r="H90" s="33">
        <v>85.33333333333333</v>
      </c>
      <c r="I90" s="33">
        <v>0.08</v>
      </c>
      <c r="J90" s="33">
        <v>0</v>
      </c>
      <c r="K90" s="33">
        <v>0</v>
      </c>
      <c r="L90" s="33">
        <v>0.39999999999999997</v>
      </c>
      <c r="M90" s="33">
        <v>13.200000000000001</v>
      </c>
      <c r="N90" s="33">
        <v>77.60000000000001</v>
      </c>
      <c r="O90" s="33">
        <v>22.8</v>
      </c>
      <c r="P90" s="33">
        <v>1.8</v>
      </c>
      <c r="Q90" s="33">
        <v>0.39999999999999997</v>
      </c>
      <c r="R90" s="26"/>
    </row>
    <row r="91" spans="1:18" ht="12.75">
      <c r="A91" s="43"/>
      <c r="B91" s="90" t="s">
        <v>35</v>
      </c>
      <c r="C91" s="90"/>
      <c r="D91" s="37">
        <f>SUM(D85:D90)</f>
        <v>820</v>
      </c>
      <c r="E91" s="37">
        <f aca="true" t="shared" si="8" ref="E91:Q91">SUM(E85:E90)</f>
        <v>24.75866666666667</v>
      </c>
      <c r="F91" s="37">
        <f t="shared" si="8"/>
        <v>33.66400000000001</v>
      </c>
      <c r="G91" s="37">
        <f t="shared" si="8"/>
        <v>93.30233333333332</v>
      </c>
      <c r="H91" s="37">
        <f t="shared" si="8"/>
        <v>781.3013333333333</v>
      </c>
      <c r="I91" s="37">
        <f t="shared" si="8"/>
        <v>0.9129999999999999</v>
      </c>
      <c r="J91" s="37">
        <f t="shared" si="8"/>
        <v>65.58333333333333</v>
      </c>
      <c r="K91" s="37">
        <f t="shared" si="8"/>
        <v>0</v>
      </c>
      <c r="L91" s="37">
        <f t="shared" si="8"/>
        <v>8.25</v>
      </c>
      <c r="M91" s="37">
        <f t="shared" si="8"/>
        <v>101.85900000000001</v>
      </c>
      <c r="N91" s="37">
        <f t="shared" si="8"/>
        <v>435.0686666666667</v>
      </c>
      <c r="O91" s="37">
        <f t="shared" si="8"/>
        <v>133.20766666666668</v>
      </c>
      <c r="P91" s="37">
        <f t="shared" si="8"/>
        <v>9.672666666666666</v>
      </c>
      <c r="Q91" s="37">
        <f t="shared" si="8"/>
        <v>241.42</v>
      </c>
      <c r="R91" s="26"/>
    </row>
    <row r="92" spans="1:18" ht="42.75" customHeight="1">
      <c r="A92" s="34"/>
      <c r="B92" s="38" t="s">
        <v>94</v>
      </c>
      <c r="C92" s="29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26"/>
    </row>
    <row r="93" spans="1:18" ht="12.75">
      <c r="A93" s="42"/>
      <c r="B93" s="41" t="s">
        <v>1</v>
      </c>
      <c r="C93" s="29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26"/>
    </row>
    <row r="94" spans="1:18" ht="25.5">
      <c r="A94" s="34" t="s">
        <v>189</v>
      </c>
      <c r="B94" s="29" t="s">
        <v>95</v>
      </c>
      <c r="C94" s="29" t="s">
        <v>96</v>
      </c>
      <c r="D94" s="35">
        <f>'1-4'!D94/60*100</f>
        <v>100</v>
      </c>
      <c r="E94" s="33">
        <f>'1-4'!E94/60*100</f>
        <v>1.3050000000000002</v>
      </c>
      <c r="F94" s="33">
        <f>'1-4'!F94/60*100</f>
        <v>8.49</v>
      </c>
      <c r="G94" s="33">
        <f>'1-4'!G94/60*100</f>
        <v>17.645</v>
      </c>
      <c r="H94" s="33">
        <f>'1-4'!H94/60*100</f>
        <v>153.875</v>
      </c>
      <c r="I94" s="33">
        <f>'1-4'!I94/60*100</f>
        <v>0.06833333333333333</v>
      </c>
      <c r="J94" s="33">
        <f>'1-4'!J94/60*100</f>
        <v>3.25</v>
      </c>
      <c r="K94" s="33">
        <f>'1-4'!K94/60*100</f>
        <v>0</v>
      </c>
      <c r="L94" s="33">
        <f>'1-4'!L94/60*100</f>
        <v>4.026666666666666</v>
      </c>
      <c r="M94" s="33">
        <f>'1-4'!M94/60*100</f>
        <v>33.55</v>
      </c>
      <c r="N94" s="33">
        <f>'1-4'!N94/60*100</f>
        <v>61.71666666666666</v>
      </c>
      <c r="O94" s="33">
        <f>'1-4'!O94/60*100</f>
        <v>33.1</v>
      </c>
      <c r="P94" s="33">
        <f>'1-4'!P94/60*100</f>
        <v>1.055</v>
      </c>
      <c r="Q94" s="33">
        <f>'1-4'!Q94/60*100</f>
        <v>1301.2</v>
      </c>
      <c r="R94" s="26"/>
    </row>
    <row r="95" spans="1:18" ht="38.25">
      <c r="A95" s="34" t="s">
        <v>188</v>
      </c>
      <c r="B95" s="29" t="s">
        <v>172</v>
      </c>
      <c r="C95" s="40" t="s">
        <v>192</v>
      </c>
      <c r="D95" s="35">
        <v>250</v>
      </c>
      <c r="E95" s="33">
        <v>5.87</v>
      </c>
      <c r="F95" s="33">
        <v>5.545</v>
      </c>
      <c r="G95" s="33">
        <v>19.283</v>
      </c>
      <c r="H95" s="33">
        <v>150.868</v>
      </c>
      <c r="I95" s="33">
        <v>0.233</v>
      </c>
      <c r="J95" s="33">
        <v>11.509</v>
      </c>
      <c r="K95" s="33"/>
      <c r="L95" s="33">
        <v>2.45</v>
      </c>
      <c r="M95" s="33">
        <v>36.574</v>
      </c>
      <c r="N95" s="33">
        <v>106.781</v>
      </c>
      <c r="O95" s="33">
        <v>38.271</v>
      </c>
      <c r="P95" s="33">
        <v>1.982</v>
      </c>
      <c r="Q95" s="33">
        <v>201.901</v>
      </c>
      <c r="R95" s="26"/>
    </row>
    <row r="96" spans="1:18" ht="12.75">
      <c r="A96" s="34" t="s">
        <v>211</v>
      </c>
      <c r="B96" s="29" t="s">
        <v>173</v>
      </c>
      <c r="C96" s="29" t="s">
        <v>97</v>
      </c>
      <c r="D96" s="35">
        <v>90</v>
      </c>
      <c r="E96" s="33">
        <v>14.269499999999999</v>
      </c>
      <c r="F96" s="33">
        <v>13.712625</v>
      </c>
      <c r="G96" s="33">
        <v>13.32</v>
      </c>
      <c r="H96" s="33">
        <v>234</v>
      </c>
      <c r="I96" s="33">
        <v>0.163125</v>
      </c>
      <c r="J96" s="33">
        <v>0.73575</v>
      </c>
      <c r="K96" s="33">
        <v>44.017875000000004</v>
      </c>
      <c r="L96" s="33">
        <v>5.338125</v>
      </c>
      <c r="M96" s="33">
        <v>48.9105</v>
      </c>
      <c r="N96" s="33">
        <v>65.45475</v>
      </c>
      <c r="O96" s="33">
        <v>18.163125</v>
      </c>
      <c r="P96" s="33">
        <v>2.962125</v>
      </c>
      <c r="Q96" s="33">
        <v>76.597875</v>
      </c>
      <c r="R96" s="26"/>
    </row>
    <row r="97" spans="1:18" ht="51">
      <c r="A97" s="34" t="s">
        <v>207</v>
      </c>
      <c r="B97" s="29" t="s">
        <v>147</v>
      </c>
      <c r="C97" s="29" t="s">
        <v>61</v>
      </c>
      <c r="D97" s="35">
        <v>150</v>
      </c>
      <c r="E97" s="33">
        <v>5.634</v>
      </c>
      <c r="F97" s="33">
        <v>2.838</v>
      </c>
      <c r="G97" s="33">
        <v>35.994</v>
      </c>
      <c r="H97" s="33">
        <v>192.207</v>
      </c>
      <c r="I97" s="33">
        <v>0.087</v>
      </c>
      <c r="J97" s="33"/>
      <c r="K97" s="33">
        <v>12</v>
      </c>
      <c r="L97" s="33">
        <v>0.795</v>
      </c>
      <c r="M97" s="33">
        <v>11.514</v>
      </c>
      <c r="N97" s="33">
        <v>45.495</v>
      </c>
      <c r="O97" s="33">
        <v>8.226</v>
      </c>
      <c r="P97" s="33">
        <v>0.831</v>
      </c>
      <c r="Q97" s="33">
        <v>13.5</v>
      </c>
      <c r="R97" s="26"/>
    </row>
    <row r="98" spans="1:18" ht="38.25">
      <c r="A98" s="34" t="s">
        <v>193</v>
      </c>
      <c r="B98" s="29" t="s">
        <v>162</v>
      </c>
      <c r="C98" s="29" t="s">
        <v>100</v>
      </c>
      <c r="D98" s="35">
        <v>200</v>
      </c>
      <c r="E98" s="33">
        <v>0.16</v>
      </c>
      <c r="F98" s="33">
        <v>0.16</v>
      </c>
      <c r="G98" s="33">
        <v>15.896</v>
      </c>
      <c r="H98" s="33">
        <v>66.68</v>
      </c>
      <c r="I98" s="33">
        <v>0.012</v>
      </c>
      <c r="J98" s="33">
        <v>4</v>
      </c>
      <c r="K98" s="33"/>
      <c r="L98" s="33">
        <v>0.08</v>
      </c>
      <c r="M98" s="33">
        <v>6.4</v>
      </c>
      <c r="N98" s="33">
        <v>4.4</v>
      </c>
      <c r="O98" s="33">
        <v>3.6</v>
      </c>
      <c r="P98" s="33">
        <v>0.916</v>
      </c>
      <c r="Q98" s="33">
        <v>12</v>
      </c>
      <c r="R98" s="26"/>
    </row>
    <row r="99" spans="1:18" ht="12.75">
      <c r="A99" s="34" t="s">
        <v>184</v>
      </c>
      <c r="B99" s="29"/>
      <c r="C99" s="29" t="s">
        <v>5</v>
      </c>
      <c r="D99" s="35">
        <v>30</v>
      </c>
      <c r="E99" s="33">
        <v>2.28</v>
      </c>
      <c r="F99" s="33">
        <v>0.27</v>
      </c>
      <c r="G99" s="33">
        <v>13.86</v>
      </c>
      <c r="H99" s="33">
        <v>66.3</v>
      </c>
      <c r="I99" s="33">
        <v>0.048</v>
      </c>
      <c r="J99" s="33"/>
      <c r="K99" s="33"/>
      <c r="L99" s="33">
        <v>0.39</v>
      </c>
      <c r="M99" s="33">
        <v>6.9</v>
      </c>
      <c r="N99" s="33">
        <v>26.1</v>
      </c>
      <c r="O99" s="33">
        <v>9.9</v>
      </c>
      <c r="P99" s="33">
        <v>0.6</v>
      </c>
      <c r="Q99" s="33"/>
      <c r="R99" s="26"/>
    </row>
    <row r="100" spans="1:18" ht="25.5">
      <c r="A100" s="34" t="s">
        <v>185</v>
      </c>
      <c r="B100" s="29"/>
      <c r="C100" s="29" t="s">
        <v>6</v>
      </c>
      <c r="D100" s="35">
        <v>40</v>
      </c>
      <c r="E100" s="33">
        <v>2.9333333333333336</v>
      </c>
      <c r="F100" s="33">
        <v>0.5333333333333333</v>
      </c>
      <c r="G100" s="33">
        <v>17.333333333333332</v>
      </c>
      <c r="H100" s="33">
        <v>85.33333333333333</v>
      </c>
      <c r="I100" s="33">
        <v>0.08</v>
      </c>
      <c r="J100" s="33">
        <v>0</v>
      </c>
      <c r="K100" s="33">
        <v>0</v>
      </c>
      <c r="L100" s="33">
        <v>0.39999999999999997</v>
      </c>
      <c r="M100" s="33">
        <v>13.200000000000001</v>
      </c>
      <c r="N100" s="33">
        <v>77.60000000000001</v>
      </c>
      <c r="O100" s="33">
        <v>22.8</v>
      </c>
      <c r="P100" s="33">
        <v>1.8</v>
      </c>
      <c r="Q100" s="33">
        <v>0.39999999999999997</v>
      </c>
      <c r="R100" s="26"/>
    </row>
    <row r="101" spans="1:18" ht="12.75">
      <c r="A101" s="29" t="s">
        <v>208</v>
      </c>
      <c r="B101" s="29" t="s">
        <v>174</v>
      </c>
      <c r="C101" s="29" t="s">
        <v>98</v>
      </c>
      <c r="D101" s="35">
        <v>30</v>
      </c>
      <c r="E101" s="33">
        <v>0.783</v>
      </c>
      <c r="F101" s="33">
        <v>2.589</v>
      </c>
      <c r="G101" s="33">
        <v>2.856</v>
      </c>
      <c r="H101" s="33">
        <v>37.947</v>
      </c>
      <c r="I101" s="33">
        <v>0.027</v>
      </c>
      <c r="J101" s="33">
        <v>0.09</v>
      </c>
      <c r="K101" s="33">
        <v>13.5</v>
      </c>
      <c r="L101" s="33">
        <v>0.075</v>
      </c>
      <c r="M101" s="33">
        <v>20.143</v>
      </c>
      <c r="N101" s="33">
        <v>17.16</v>
      </c>
      <c r="O101" s="33">
        <v>2.633</v>
      </c>
      <c r="P101" s="33">
        <v>0.064</v>
      </c>
      <c r="Q101" s="33">
        <v>16.8</v>
      </c>
      <c r="R101" s="26"/>
    </row>
    <row r="102" spans="1:18" ht="12.75">
      <c r="A102" s="26"/>
      <c r="B102" s="88" t="s">
        <v>35</v>
      </c>
      <c r="C102" s="89"/>
      <c r="D102" s="37">
        <f>SUM(D94:D101)</f>
        <v>890</v>
      </c>
      <c r="E102" s="37">
        <f aca="true" t="shared" si="9" ref="E102:Q102">SUM(E94:E101)</f>
        <v>33.234833333333334</v>
      </c>
      <c r="F102" s="37">
        <f t="shared" si="9"/>
        <v>34.13795833333334</v>
      </c>
      <c r="G102" s="37">
        <f t="shared" si="9"/>
        <v>136.18733333333333</v>
      </c>
      <c r="H102" s="37">
        <f t="shared" si="9"/>
        <v>987.2103333333332</v>
      </c>
      <c r="I102" s="37">
        <f t="shared" si="9"/>
        <v>0.7184583333333333</v>
      </c>
      <c r="J102" s="37">
        <f t="shared" si="9"/>
        <v>19.58475</v>
      </c>
      <c r="K102" s="37">
        <f t="shared" si="9"/>
        <v>69.517875</v>
      </c>
      <c r="L102" s="37">
        <f t="shared" si="9"/>
        <v>13.554791666666667</v>
      </c>
      <c r="M102" s="37">
        <f t="shared" si="9"/>
        <v>177.1915</v>
      </c>
      <c r="N102" s="37">
        <f t="shared" si="9"/>
        <v>404.70741666666675</v>
      </c>
      <c r="O102" s="37">
        <f t="shared" si="9"/>
        <v>136.69312500000004</v>
      </c>
      <c r="P102" s="37">
        <f t="shared" si="9"/>
        <v>10.210125</v>
      </c>
      <c r="Q102" s="37">
        <f t="shared" si="9"/>
        <v>1622.398875</v>
      </c>
      <c r="R102" s="26"/>
    </row>
    <row r="103" spans="1:18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2.75">
      <c r="A104" s="26"/>
      <c r="B104" s="44"/>
      <c r="C104" s="69"/>
      <c r="D104" s="71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26"/>
      <c r="R104" s="26"/>
    </row>
    <row r="105" spans="1:18" ht="12.75">
      <c r="A105" s="26"/>
      <c r="B105" s="46"/>
      <c r="C105" s="69"/>
      <c r="D105" s="71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26"/>
      <c r="R105" s="26"/>
    </row>
    <row r="106" spans="1:18" ht="12.75">
      <c r="A106" s="26"/>
      <c r="B106" s="78"/>
      <c r="C106" s="78"/>
      <c r="D106" s="79"/>
      <c r="E106" s="48"/>
      <c r="F106" s="48"/>
      <c r="G106" s="48"/>
      <c r="H106" s="49"/>
      <c r="I106" s="49"/>
      <c r="J106" s="49"/>
      <c r="K106" s="49"/>
      <c r="L106" s="49"/>
      <c r="M106" s="49"/>
      <c r="N106" s="49"/>
      <c r="O106" s="49"/>
      <c r="P106" s="49"/>
      <c r="Q106" s="26"/>
      <c r="R106" s="26"/>
    </row>
    <row r="107" spans="1:18" ht="12.75">
      <c r="A107" s="26"/>
      <c r="B107" s="69"/>
      <c r="C107" s="70"/>
      <c r="D107" s="71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26"/>
      <c r="R107" s="26"/>
    </row>
    <row r="108" spans="1:18" ht="12.75">
      <c r="A108" s="26"/>
      <c r="B108" s="86"/>
      <c r="C108" s="78"/>
      <c r="D108" s="87"/>
      <c r="E108" s="51"/>
      <c r="F108" s="52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26"/>
      <c r="R108" s="26"/>
    </row>
    <row r="109" spans="1:18" ht="12.75">
      <c r="A109" s="26"/>
      <c r="B109" s="44"/>
      <c r="C109" s="69" t="s">
        <v>108</v>
      </c>
      <c r="D109" s="71"/>
      <c r="E109" s="45">
        <f aca="true" t="shared" si="10" ref="E109:P109">E15+E24+E33+E43+E52+E62+E72+E82+E91+E102</f>
        <v>331.30885252</v>
      </c>
      <c r="F109" s="45">
        <f t="shared" si="10"/>
        <v>277.0848234</v>
      </c>
      <c r="G109" s="45">
        <f t="shared" si="10"/>
        <v>1106.5333731466665</v>
      </c>
      <c r="H109" s="45">
        <f t="shared" si="10"/>
        <v>8280.0738024</v>
      </c>
      <c r="I109" s="45">
        <f t="shared" si="10"/>
        <v>5.625409226666667</v>
      </c>
      <c r="J109" s="45">
        <f t="shared" si="10"/>
        <v>598.1981438666668</v>
      </c>
      <c r="K109" s="45">
        <f t="shared" si="10"/>
        <v>6157.772981666667</v>
      </c>
      <c r="L109" s="45">
        <f t="shared" si="10"/>
        <v>83.39744954666668</v>
      </c>
      <c r="M109" s="45">
        <f t="shared" si="10"/>
        <v>1842.2128825333332</v>
      </c>
      <c r="N109" s="45">
        <f t="shared" si="10"/>
        <v>4934.191867866668</v>
      </c>
      <c r="O109" s="45">
        <f t="shared" si="10"/>
        <v>1391.2868751333333</v>
      </c>
      <c r="P109" s="45">
        <f t="shared" si="10"/>
        <v>88.28096581333335</v>
      </c>
      <c r="Q109" s="26"/>
      <c r="R109" s="26"/>
    </row>
    <row r="110" spans="1:18" ht="12.75">
      <c r="A110" s="26"/>
      <c r="B110" s="46"/>
      <c r="C110" s="69" t="s">
        <v>109</v>
      </c>
      <c r="D110" s="71"/>
      <c r="E110" s="47">
        <f>E109/10</f>
        <v>33.130885252</v>
      </c>
      <c r="F110" s="47">
        <f aca="true" t="shared" si="11" ref="F110:P110">F109/10</f>
        <v>27.70848234</v>
      </c>
      <c r="G110" s="47">
        <f t="shared" si="11"/>
        <v>110.65333731466664</v>
      </c>
      <c r="H110" s="47">
        <f t="shared" si="11"/>
        <v>828.00738024</v>
      </c>
      <c r="I110" s="47">
        <f t="shared" si="11"/>
        <v>0.5625409226666667</v>
      </c>
      <c r="J110" s="47">
        <f t="shared" si="11"/>
        <v>59.81981438666668</v>
      </c>
      <c r="K110" s="47">
        <f t="shared" si="11"/>
        <v>615.7772981666667</v>
      </c>
      <c r="L110" s="47">
        <f t="shared" si="11"/>
        <v>8.339744954666667</v>
      </c>
      <c r="M110" s="47">
        <f t="shared" si="11"/>
        <v>184.2212882533333</v>
      </c>
      <c r="N110" s="47">
        <f t="shared" si="11"/>
        <v>493.4191867866668</v>
      </c>
      <c r="O110" s="47">
        <f t="shared" si="11"/>
        <v>139.12868751333332</v>
      </c>
      <c r="P110" s="47">
        <f t="shared" si="11"/>
        <v>8.828096581333336</v>
      </c>
      <c r="Q110" s="26"/>
      <c r="R110" s="26"/>
    </row>
    <row r="111" spans="1:18" ht="12.75">
      <c r="A111" s="26"/>
      <c r="B111" s="78" t="s">
        <v>105</v>
      </c>
      <c r="C111" s="78"/>
      <c r="D111" s="79"/>
      <c r="E111" s="48">
        <f>4*E110/H110</f>
        <v>0.16005115916912205</v>
      </c>
      <c r="F111" s="48">
        <f>9*F110/H110</f>
        <v>0.30117647138328363</v>
      </c>
      <c r="G111" s="48">
        <f>4*G110/H110</f>
        <v>0.5345524204511003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26"/>
      <c r="R111" s="26"/>
    </row>
    <row r="112" spans="1:18" ht="12.75" customHeight="1">
      <c r="A112" s="26"/>
      <c r="B112" s="69" t="s">
        <v>106</v>
      </c>
      <c r="C112" s="70"/>
      <c r="D112" s="71"/>
      <c r="E112" s="50">
        <f>E110/E120</f>
        <v>0.43027123703896103</v>
      </c>
      <c r="F112" s="50">
        <f aca="true" t="shared" si="12" ref="F112:P112">F110/F120</f>
        <v>0.3507402827848101</v>
      </c>
      <c r="G112" s="50">
        <f t="shared" si="12"/>
        <v>0.33030846959601984</v>
      </c>
      <c r="H112" s="50">
        <f t="shared" si="12"/>
        <v>0.35234356605957445</v>
      </c>
      <c r="I112" s="50">
        <f t="shared" si="12"/>
        <v>0.5114008387878788</v>
      </c>
      <c r="J112" s="50">
        <f t="shared" si="12"/>
        <v>0.9969969064444446</v>
      </c>
      <c r="K112" s="50">
        <f t="shared" si="12"/>
        <v>0.8796818545238095</v>
      </c>
      <c r="L112" s="50">
        <f t="shared" si="12"/>
        <v>0.8339744954666667</v>
      </c>
      <c r="M112" s="50">
        <f t="shared" si="12"/>
        <v>0.16747389841212118</v>
      </c>
      <c r="N112" s="50">
        <f t="shared" si="12"/>
        <v>0.448562897078788</v>
      </c>
      <c r="O112" s="50">
        <f t="shared" si="12"/>
        <v>0.5565147500533333</v>
      </c>
      <c r="P112" s="50">
        <f t="shared" si="12"/>
        <v>0.7356747151111113</v>
      </c>
      <c r="Q112" s="26"/>
      <c r="R112" s="26"/>
    </row>
    <row r="113" spans="1:18" ht="12.75">
      <c r="A113" s="26"/>
      <c r="B113" s="86" t="s">
        <v>107</v>
      </c>
      <c r="C113" s="78"/>
      <c r="D113" s="87"/>
      <c r="E113" s="51">
        <f>E110/E122</f>
        <v>0.4204427062436548</v>
      </c>
      <c r="F113" s="51">
        <f aca="true" t="shared" si="13" ref="F113:P113">F110/F122</f>
        <v>0.3561501586118252</v>
      </c>
      <c r="G113" s="51">
        <f t="shared" si="13"/>
        <v>0.35195081843087356</v>
      </c>
      <c r="H113" s="51">
        <f t="shared" si="13"/>
        <v>0.3643276192370309</v>
      </c>
      <c r="I113" s="51">
        <f t="shared" si="13"/>
        <v>0.40181494476190477</v>
      </c>
      <c r="J113" s="51">
        <f t="shared" si="13"/>
        <v>0.6980141702061455</v>
      </c>
      <c r="K113" s="51">
        <f t="shared" si="13"/>
        <v>0.7916910493271622</v>
      </c>
      <c r="L113" s="51">
        <f t="shared" si="13"/>
        <v>0.7513283742942943</v>
      </c>
      <c r="M113" s="51">
        <f t="shared" si="13"/>
        <v>0.15909948031205914</v>
      </c>
      <c r="N113" s="51">
        <f t="shared" si="13"/>
        <v>0.3588503176630304</v>
      </c>
      <c r="O113" s="51">
        <f t="shared" si="13"/>
        <v>0.5008232091912647</v>
      </c>
      <c r="P113" s="51">
        <f t="shared" si="13"/>
        <v>0.6637666602506267</v>
      </c>
      <c r="Q113" s="26"/>
      <c r="R113" s="26"/>
    </row>
    <row r="114" spans="1:18" ht="12.75">
      <c r="A114" s="26"/>
      <c r="B114" s="44"/>
      <c r="C114" s="69" t="s">
        <v>111</v>
      </c>
      <c r="D114" s="71"/>
      <c r="E114" s="45">
        <f>E104+E109</f>
        <v>331.30885252</v>
      </c>
      <c r="F114" s="45">
        <f aca="true" t="shared" si="14" ref="F114:P114">F104+F109</f>
        <v>277.0848234</v>
      </c>
      <c r="G114" s="45">
        <f t="shared" si="14"/>
        <v>1106.5333731466665</v>
      </c>
      <c r="H114" s="45">
        <f t="shared" si="14"/>
        <v>8280.0738024</v>
      </c>
      <c r="I114" s="45">
        <f t="shared" si="14"/>
        <v>5.625409226666667</v>
      </c>
      <c r="J114" s="45">
        <f t="shared" si="14"/>
        <v>598.1981438666668</v>
      </c>
      <c r="K114" s="45">
        <f t="shared" si="14"/>
        <v>6157.772981666667</v>
      </c>
      <c r="L114" s="45">
        <f t="shared" si="14"/>
        <v>83.39744954666668</v>
      </c>
      <c r="M114" s="45">
        <f t="shared" si="14"/>
        <v>1842.2128825333332</v>
      </c>
      <c r="N114" s="45">
        <f t="shared" si="14"/>
        <v>4934.191867866668</v>
      </c>
      <c r="O114" s="45">
        <f t="shared" si="14"/>
        <v>1391.2868751333333</v>
      </c>
      <c r="P114" s="45">
        <f t="shared" si="14"/>
        <v>88.28096581333335</v>
      </c>
      <c r="Q114" s="26"/>
      <c r="R114" s="26"/>
    </row>
    <row r="115" spans="1:18" ht="12.75">
      <c r="A115" s="26"/>
      <c r="B115" s="46"/>
      <c r="C115" s="69" t="s">
        <v>112</v>
      </c>
      <c r="D115" s="71"/>
      <c r="E115" s="47">
        <f>E114/10</f>
        <v>33.130885252</v>
      </c>
      <c r="F115" s="47">
        <f aca="true" t="shared" si="15" ref="F115:P115">F114/10</f>
        <v>27.70848234</v>
      </c>
      <c r="G115" s="47">
        <f t="shared" si="15"/>
        <v>110.65333731466664</v>
      </c>
      <c r="H115" s="47">
        <f t="shared" si="15"/>
        <v>828.00738024</v>
      </c>
      <c r="I115" s="47">
        <f t="shared" si="15"/>
        <v>0.5625409226666667</v>
      </c>
      <c r="J115" s="47">
        <f t="shared" si="15"/>
        <v>59.81981438666668</v>
      </c>
      <c r="K115" s="47">
        <f t="shared" si="15"/>
        <v>615.7772981666667</v>
      </c>
      <c r="L115" s="47">
        <f t="shared" si="15"/>
        <v>8.339744954666667</v>
      </c>
      <c r="M115" s="47">
        <f t="shared" si="15"/>
        <v>184.2212882533333</v>
      </c>
      <c r="N115" s="47">
        <f t="shared" si="15"/>
        <v>493.4191867866668</v>
      </c>
      <c r="O115" s="47">
        <f t="shared" si="15"/>
        <v>139.12868751333332</v>
      </c>
      <c r="P115" s="47">
        <f t="shared" si="15"/>
        <v>8.828096581333336</v>
      </c>
      <c r="Q115" s="26"/>
      <c r="R115" s="26"/>
    </row>
    <row r="116" spans="1:18" ht="12.75">
      <c r="A116" s="26"/>
      <c r="B116" s="78" t="s">
        <v>105</v>
      </c>
      <c r="C116" s="78"/>
      <c r="D116" s="79"/>
      <c r="E116" s="48">
        <f>4*E115/H115</f>
        <v>0.16005115916912205</v>
      </c>
      <c r="F116" s="48">
        <f>9*F115/H115</f>
        <v>0.30117647138328363</v>
      </c>
      <c r="G116" s="48">
        <f>4*G115/H115</f>
        <v>0.5345524204511003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26"/>
      <c r="R116" s="26"/>
    </row>
    <row r="117" spans="1:18" ht="12.75" customHeight="1">
      <c r="A117" s="26"/>
      <c r="B117" s="69" t="s">
        <v>106</v>
      </c>
      <c r="C117" s="70"/>
      <c r="D117" s="71"/>
      <c r="E117" s="50">
        <f>E115/E120</f>
        <v>0.43027123703896103</v>
      </c>
      <c r="F117" s="50">
        <f aca="true" t="shared" si="16" ref="F117:P117">F115/F120</f>
        <v>0.3507402827848101</v>
      </c>
      <c r="G117" s="50">
        <f t="shared" si="16"/>
        <v>0.33030846959601984</v>
      </c>
      <c r="H117" s="50">
        <f t="shared" si="16"/>
        <v>0.35234356605957445</v>
      </c>
      <c r="I117" s="50">
        <f t="shared" si="16"/>
        <v>0.5114008387878788</v>
      </c>
      <c r="J117" s="50">
        <f t="shared" si="16"/>
        <v>0.9969969064444446</v>
      </c>
      <c r="K117" s="50">
        <f t="shared" si="16"/>
        <v>0.8796818545238095</v>
      </c>
      <c r="L117" s="50">
        <f t="shared" si="16"/>
        <v>0.8339744954666667</v>
      </c>
      <c r="M117" s="50">
        <f t="shared" si="16"/>
        <v>0.16747389841212118</v>
      </c>
      <c r="N117" s="50">
        <f t="shared" si="16"/>
        <v>0.448562897078788</v>
      </c>
      <c r="O117" s="50">
        <f t="shared" si="16"/>
        <v>0.5565147500533333</v>
      </c>
      <c r="P117" s="50">
        <f t="shared" si="16"/>
        <v>0.7356747151111113</v>
      </c>
      <c r="Q117" s="26"/>
      <c r="R117" s="26"/>
    </row>
    <row r="118" spans="1:18" ht="12.75">
      <c r="A118" s="26"/>
      <c r="B118" s="80" t="s">
        <v>107</v>
      </c>
      <c r="C118" s="81"/>
      <c r="D118" s="82"/>
      <c r="E118" s="51">
        <f>E115/E122</f>
        <v>0.4204427062436548</v>
      </c>
      <c r="F118" s="51">
        <f aca="true" t="shared" si="17" ref="F118:P118">F115/F122</f>
        <v>0.3561501586118252</v>
      </c>
      <c r="G118" s="51">
        <f t="shared" si="17"/>
        <v>0.35195081843087356</v>
      </c>
      <c r="H118" s="51">
        <f t="shared" si="17"/>
        <v>0.3643276192370309</v>
      </c>
      <c r="I118" s="51">
        <f t="shared" si="17"/>
        <v>0.40181494476190477</v>
      </c>
      <c r="J118" s="51">
        <f t="shared" si="17"/>
        <v>0.6980141702061455</v>
      </c>
      <c r="K118" s="51">
        <f t="shared" si="17"/>
        <v>0.7916910493271622</v>
      </c>
      <c r="L118" s="51">
        <f t="shared" si="17"/>
        <v>0.7513283742942943</v>
      </c>
      <c r="M118" s="51">
        <f t="shared" si="17"/>
        <v>0.15909948031205914</v>
      </c>
      <c r="N118" s="51">
        <f t="shared" si="17"/>
        <v>0.3588503176630304</v>
      </c>
      <c r="O118" s="51">
        <f t="shared" si="17"/>
        <v>0.5008232091912647</v>
      </c>
      <c r="P118" s="51">
        <f t="shared" si="17"/>
        <v>0.6637666602506267</v>
      </c>
      <c r="Q118" s="26"/>
      <c r="R118" s="26"/>
    </row>
    <row r="119" spans="1:18" ht="12.75">
      <c r="A119" s="26"/>
      <c r="B119" s="83" t="s">
        <v>113</v>
      </c>
      <c r="C119" s="84"/>
      <c r="D119" s="85"/>
      <c r="E119" s="53">
        <v>63</v>
      </c>
      <c r="F119" s="53">
        <v>70</v>
      </c>
      <c r="G119" s="53">
        <v>305</v>
      </c>
      <c r="H119" s="53">
        <v>2100</v>
      </c>
      <c r="I119" s="54">
        <v>1.1</v>
      </c>
      <c r="J119" s="53">
        <v>60</v>
      </c>
      <c r="K119" s="53">
        <v>700</v>
      </c>
      <c r="L119" s="53">
        <v>10</v>
      </c>
      <c r="M119" s="53">
        <v>1100</v>
      </c>
      <c r="N119" s="53">
        <v>1100</v>
      </c>
      <c r="O119" s="53">
        <v>250</v>
      </c>
      <c r="P119" s="53">
        <v>12</v>
      </c>
      <c r="Q119" s="26"/>
      <c r="R119" s="26"/>
    </row>
    <row r="120" spans="1:18" ht="12.75">
      <c r="A120" s="26"/>
      <c r="B120" s="69" t="s">
        <v>110</v>
      </c>
      <c r="C120" s="70"/>
      <c r="D120" s="71"/>
      <c r="E120" s="55">
        <v>77</v>
      </c>
      <c r="F120" s="55">
        <v>79</v>
      </c>
      <c r="G120" s="55">
        <v>335</v>
      </c>
      <c r="H120" s="55">
        <v>2350</v>
      </c>
      <c r="I120" s="55">
        <v>1.1</v>
      </c>
      <c r="J120" s="55">
        <v>60</v>
      </c>
      <c r="K120" s="55">
        <v>700</v>
      </c>
      <c r="L120" s="55">
        <v>10</v>
      </c>
      <c r="M120" s="55">
        <v>1100</v>
      </c>
      <c r="N120" s="55">
        <v>1100</v>
      </c>
      <c r="O120" s="55">
        <v>250</v>
      </c>
      <c r="P120" s="55">
        <v>12</v>
      </c>
      <c r="Q120" s="26"/>
      <c r="R120" s="26"/>
    </row>
    <row r="121" spans="1:18" ht="12.75">
      <c r="A121" s="26"/>
      <c r="B121" s="56"/>
      <c r="C121" s="57" t="s">
        <v>114</v>
      </c>
      <c r="D121" s="58"/>
      <c r="E121" s="59">
        <v>0.8</v>
      </c>
      <c r="F121" s="60">
        <v>0.9</v>
      </c>
      <c r="G121" s="60">
        <v>0.97</v>
      </c>
      <c r="H121" s="60"/>
      <c r="I121" s="60">
        <v>0.8</v>
      </c>
      <c r="J121" s="60">
        <v>0.7</v>
      </c>
      <c r="K121" s="60">
        <v>0.9</v>
      </c>
      <c r="L121" s="60">
        <v>0.9</v>
      </c>
      <c r="M121" s="60">
        <v>0.95</v>
      </c>
      <c r="N121" s="60">
        <v>0.8</v>
      </c>
      <c r="O121" s="60">
        <v>0.9</v>
      </c>
      <c r="P121" s="60">
        <v>0.9</v>
      </c>
      <c r="Q121" s="26"/>
      <c r="R121" s="26"/>
    </row>
    <row r="122" spans="1:18" ht="12.75">
      <c r="A122" s="26"/>
      <c r="B122" s="61"/>
      <c r="C122" s="57" t="s">
        <v>115</v>
      </c>
      <c r="D122" s="60"/>
      <c r="E122" s="62">
        <v>78.8</v>
      </c>
      <c r="F122" s="62">
        <v>77.8</v>
      </c>
      <c r="G122" s="62">
        <v>314.4</v>
      </c>
      <c r="H122" s="63">
        <v>2272.7</v>
      </c>
      <c r="I122" s="62">
        <v>1.4</v>
      </c>
      <c r="J122" s="62">
        <v>85.7</v>
      </c>
      <c r="K122" s="62">
        <v>777.8</v>
      </c>
      <c r="L122" s="62">
        <v>11.1</v>
      </c>
      <c r="M122" s="62">
        <v>1157.9</v>
      </c>
      <c r="N122" s="62">
        <v>1375</v>
      </c>
      <c r="O122" s="62">
        <v>277.8</v>
      </c>
      <c r="P122" s="62">
        <v>13.3</v>
      </c>
      <c r="Q122" s="26"/>
      <c r="R122" s="26"/>
    </row>
    <row r="123" spans="2:16" ht="12.75">
      <c r="B123" s="1"/>
      <c r="C123" s="104" t="s">
        <v>116</v>
      </c>
      <c r="D123" s="105"/>
      <c r="E123" s="2"/>
      <c r="F123" s="2"/>
      <c r="G123" s="2" t="s">
        <v>117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06"/>
      <c r="D124" s="107"/>
      <c r="E124" s="3"/>
      <c r="F124" s="4"/>
      <c r="G124" s="3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08"/>
      <c r="D125" s="109"/>
      <c r="E125" s="5" t="s">
        <v>1</v>
      </c>
      <c r="F125" s="25">
        <f>H110/H120</f>
        <v>0.35234356605957445</v>
      </c>
      <c r="G125" s="5" t="s">
        <v>118</v>
      </c>
      <c r="H125" s="1"/>
      <c r="I125" s="1"/>
      <c r="J125" s="1"/>
      <c r="K125" s="1"/>
      <c r="L125" s="1"/>
      <c r="M125" s="1"/>
      <c r="N125" s="1"/>
      <c r="O125" s="1"/>
      <c r="P125" s="1"/>
    </row>
    <row r="126" ht="15.75">
      <c r="A126" s="6"/>
    </row>
    <row r="127" ht="15.75">
      <c r="A127" s="6" t="s">
        <v>466</v>
      </c>
    </row>
    <row r="128" ht="15.75">
      <c r="A128" s="6" t="s">
        <v>230</v>
      </c>
    </row>
    <row r="129" ht="15.75">
      <c r="A129" s="6" t="s">
        <v>465</v>
      </c>
    </row>
  </sheetData>
  <sheetProtection/>
  <mergeCells count="39">
    <mergeCell ref="B118:D118"/>
    <mergeCell ref="B119:D119"/>
    <mergeCell ref="B120:D120"/>
    <mergeCell ref="B108:D108"/>
    <mergeCell ref="C123:D125"/>
    <mergeCell ref="C110:D110"/>
    <mergeCell ref="B111:D111"/>
    <mergeCell ref="B112:D112"/>
    <mergeCell ref="B113:D113"/>
    <mergeCell ref="C114:D114"/>
    <mergeCell ref="C115:D115"/>
    <mergeCell ref="B116:D116"/>
    <mergeCell ref="B117:D117"/>
    <mergeCell ref="B91:C91"/>
    <mergeCell ref="B102:C102"/>
    <mergeCell ref="C104:D104"/>
    <mergeCell ref="C105:D105"/>
    <mergeCell ref="B106:D106"/>
    <mergeCell ref="B107:D107"/>
    <mergeCell ref="B6:C6"/>
    <mergeCell ref="B15:C15"/>
    <mergeCell ref="B24:C24"/>
    <mergeCell ref="B33:C33"/>
    <mergeCell ref="B43:C43"/>
    <mergeCell ref="C109:D109"/>
    <mergeCell ref="B62:C62"/>
    <mergeCell ref="B72:C72"/>
    <mergeCell ref="B74:C74"/>
    <mergeCell ref="B82:C82"/>
    <mergeCell ref="B52:C52"/>
    <mergeCell ref="B1:Q1"/>
    <mergeCell ref="A3:A4"/>
    <mergeCell ref="B3:B4"/>
    <mergeCell ref="C3:C4"/>
    <mergeCell ref="D3:D4"/>
    <mergeCell ref="E3:G3"/>
    <mergeCell ref="H3:H4"/>
    <mergeCell ref="I3:K3"/>
    <mergeCell ref="L3:P3"/>
  </mergeCells>
  <printOptions/>
  <pageMargins left="0.75" right="0.75" top="1" bottom="1" header="0.5" footer="0.5"/>
  <pageSetup horizontalDpi="300" verticalDpi="300" orientation="landscape" paperSize="9" scale="37" r:id="rId1"/>
  <rowBreaks count="3" manualBreakCount="3">
    <brk id="24" max="16" man="1"/>
    <brk id="52" max="16" man="1"/>
    <brk id="82" max="16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3" sqref="A13:I13"/>
    </sheetView>
  </sheetViews>
  <sheetFormatPr defaultColWidth="11.421875" defaultRowHeight="12.75"/>
  <cols>
    <col min="1" max="1" width="51.28125" style="12" customWidth="1"/>
    <col min="2" max="2" width="19.421875" style="12" customWidth="1"/>
    <col min="3" max="3" width="48.7109375" style="12" customWidth="1"/>
    <col min="4" max="4" width="5.8515625" style="12" customWidth="1"/>
    <col min="5" max="5" width="11.421875" style="20" customWidth="1"/>
    <col min="6" max="6" width="38.421875" style="21" customWidth="1"/>
    <col min="7" max="7" width="6.8515625" style="12" customWidth="1"/>
    <col min="8" max="8" width="11.421875" style="12" customWidth="1"/>
    <col min="9" max="9" width="35.140625" style="12" customWidth="1"/>
    <col min="10" max="16384" width="11.421875" style="12" customWidth="1"/>
  </cols>
  <sheetData>
    <row r="1" spans="1:9" ht="41.25" customHeight="1">
      <c r="A1" s="110" t="s">
        <v>259</v>
      </c>
      <c r="B1" s="110"/>
      <c r="C1" s="110"/>
      <c r="D1" s="110"/>
      <c r="E1" s="110"/>
      <c r="F1" s="110"/>
      <c r="G1" s="110"/>
      <c r="H1" s="110"/>
      <c r="I1" s="110"/>
    </row>
    <row r="3" spans="1:9" ht="12.75" customHeight="1">
      <c r="A3" s="117" t="s">
        <v>180</v>
      </c>
      <c r="B3" s="111" t="s">
        <v>235</v>
      </c>
      <c r="C3" s="112"/>
      <c r="E3" s="126" t="s">
        <v>236</v>
      </c>
      <c r="F3" s="126"/>
      <c r="G3" s="11"/>
      <c r="H3" s="126" t="s">
        <v>247</v>
      </c>
      <c r="I3" s="126"/>
    </row>
    <row r="4" spans="1:9" ht="15" customHeight="1">
      <c r="A4" s="117"/>
      <c r="B4" s="113"/>
      <c r="C4" s="114"/>
      <c r="E4" s="126"/>
      <c r="F4" s="126"/>
      <c r="G4" s="11"/>
      <c r="H4" s="126"/>
      <c r="I4" s="126"/>
    </row>
    <row r="5" spans="1:9" ht="15" customHeight="1">
      <c r="A5" s="118" t="s">
        <v>7</v>
      </c>
      <c r="B5" s="119"/>
      <c r="C5" s="119"/>
      <c r="D5" s="119"/>
      <c r="E5" s="119"/>
      <c r="F5" s="119"/>
      <c r="G5" s="119"/>
      <c r="H5" s="119"/>
      <c r="I5" s="120"/>
    </row>
    <row r="6" spans="1:9" ht="15.75">
      <c r="A6" s="121" t="s">
        <v>0</v>
      </c>
      <c r="B6" s="122" t="s">
        <v>0</v>
      </c>
      <c r="C6" s="122"/>
      <c r="D6" s="122"/>
      <c r="E6" s="122"/>
      <c r="F6" s="122"/>
      <c r="G6" s="122"/>
      <c r="H6" s="122"/>
      <c r="I6" s="123"/>
    </row>
    <row r="7" spans="1:9" ht="31.5">
      <c r="A7" s="8" t="s">
        <v>182</v>
      </c>
      <c r="B7" s="17" t="s">
        <v>126</v>
      </c>
      <c r="C7" s="15" t="s">
        <v>27</v>
      </c>
      <c r="E7" s="17" t="s">
        <v>231</v>
      </c>
      <c r="F7" s="15" t="s">
        <v>232</v>
      </c>
      <c r="G7" s="11"/>
      <c r="H7" s="17" t="s">
        <v>233</v>
      </c>
      <c r="I7" s="15" t="s">
        <v>234</v>
      </c>
    </row>
    <row r="8" spans="1:9" ht="31.5">
      <c r="A8" s="8" t="s">
        <v>194</v>
      </c>
      <c r="B8" s="18" t="s">
        <v>28</v>
      </c>
      <c r="C8" s="16" t="s">
        <v>178</v>
      </c>
      <c r="E8" s="18" t="s">
        <v>260</v>
      </c>
      <c r="F8" s="16" t="s">
        <v>237</v>
      </c>
      <c r="G8" s="11"/>
      <c r="H8" s="18" t="s">
        <v>344</v>
      </c>
      <c r="I8" s="16" t="s">
        <v>238</v>
      </c>
    </row>
    <row r="9" spans="1:9" ht="15.75">
      <c r="A9" s="8" t="s">
        <v>203</v>
      </c>
      <c r="B9" s="19" t="s">
        <v>127</v>
      </c>
      <c r="C9" s="16" t="s">
        <v>29</v>
      </c>
      <c r="E9" s="19" t="s">
        <v>127</v>
      </c>
      <c r="F9" s="16" t="s">
        <v>29</v>
      </c>
      <c r="G9" s="11"/>
      <c r="H9" s="19" t="s">
        <v>127</v>
      </c>
      <c r="I9" s="16" t="s">
        <v>29</v>
      </c>
    </row>
    <row r="10" spans="1:9" ht="15.75">
      <c r="A10" s="8" t="s">
        <v>203</v>
      </c>
      <c r="B10" s="19" t="s">
        <v>128</v>
      </c>
      <c r="C10" s="16" t="s">
        <v>31</v>
      </c>
      <c r="E10" s="19" t="s">
        <v>128</v>
      </c>
      <c r="F10" s="16" t="s">
        <v>31</v>
      </c>
      <c r="G10" s="11"/>
      <c r="H10" s="19" t="s">
        <v>128</v>
      </c>
      <c r="I10" s="16" t="s">
        <v>31</v>
      </c>
    </row>
    <row r="11" spans="1:9" ht="15.75">
      <c r="A11" s="8" t="s">
        <v>184</v>
      </c>
      <c r="B11" s="17"/>
      <c r="C11" s="16" t="s">
        <v>5</v>
      </c>
      <c r="E11" s="17"/>
      <c r="F11" s="16" t="s">
        <v>250</v>
      </c>
      <c r="G11" s="11"/>
      <c r="H11" s="17"/>
      <c r="I11" s="16" t="s">
        <v>5</v>
      </c>
    </row>
    <row r="12" spans="1:9" ht="15.75">
      <c r="A12" s="8" t="s">
        <v>195</v>
      </c>
      <c r="B12" s="17"/>
      <c r="C12" s="16" t="s">
        <v>30</v>
      </c>
      <c r="E12" s="17"/>
      <c r="F12" s="16" t="s">
        <v>239</v>
      </c>
      <c r="G12" s="11"/>
      <c r="H12" s="17"/>
      <c r="I12" s="16" t="s">
        <v>240</v>
      </c>
    </row>
    <row r="13" spans="1:9" ht="15.75">
      <c r="A13" s="121" t="s">
        <v>1</v>
      </c>
      <c r="B13" s="122"/>
      <c r="C13" s="122"/>
      <c r="D13" s="122"/>
      <c r="E13" s="122"/>
      <c r="F13" s="122"/>
      <c r="G13" s="122"/>
      <c r="H13" s="122"/>
      <c r="I13" s="123"/>
    </row>
    <row r="14" spans="1:9" ht="31.5">
      <c r="A14" s="8" t="s">
        <v>189</v>
      </c>
      <c r="B14" s="17" t="s">
        <v>129</v>
      </c>
      <c r="C14" s="15" t="s">
        <v>32</v>
      </c>
      <c r="D14" s="17"/>
      <c r="E14" s="15" t="s">
        <v>261</v>
      </c>
      <c r="F14" s="17" t="s">
        <v>241</v>
      </c>
      <c r="G14" s="15"/>
      <c r="H14" s="17" t="s">
        <v>386</v>
      </c>
      <c r="I14" s="15" t="s">
        <v>242</v>
      </c>
    </row>
    <row r="15" spans="1:9" ht="15.75">
      <c r="A15" s="8" t="s">
        <v>190</v>
      </c>
      <c r="B15" s="18" t="s">
        <v>78</v>
      </c>
      <c r="C15" s="16" t="s">
        <v>33</v>
      </c>
      <c r="D15" s="18"/>
      <c r="E15" s="16" t="s">
        <v>262</v>
      </c>
      <c r="F15" s="18" t="s">
        <v>243</v>
      </c>
      <c r="G15" s="16"/>
      <c r="H15" s="18" t="s">
        <v>332</v>
      </c>
      <c r="I15" s="16" t="s">
        <v>91</v>
      </c>
    </row>
    <row r="16" spans="1:9" ht="31.5">
      <c r="A16" s="8" t="s">
        <v>198</v>
      </c>
      <c r="B16" s="19" t="s">
        <v>227</v>
      </c>
      <c r="C16" s="16" t="s">
        <v>177</v>
      </c>
      <c r="D16" s="19"/>
      <c r="E16" s="16" t="s">
        <v>263</v>
      </c>
      <c r="F16" s="19" t="s">
        <v>264</v>
      </c>
      <c r="G16" s="16"/>
      <c r="H16" s="19" t="s">
        <v>461</v>
      </c>
      <c r="I16" s="16" t="s">
        <v>245</v>
      </c>
    </row>
    <row r="17" spans="1:9" ht="15.75">
      <c r="A17" s="8" t="s">
        <v>208</v>
      </c>
      <c r="B17" s="19"/>
      <c r="C17" s="16" t="s">
        <v>4</v>
      </c>
      <c r="D17" s="19"/>
      <c r="E17" s="16"/>
      <c r="F17" s="19" t="s">
        <v>265</v>
      </c>
      <c r="G17" s="16"/>
      <c r="H17" s="19"/>
      <c r="I17" s="16"/>
    </row>
    <row r="18" spans="1:9" ht="47.25">
      <c r="A18" s="8" t="s">
        <v>207</v>
      </c>
      <c r="B18" s="17" t="s">
        <v>130</v>
      </c>
      <c r="C18" s="16" t="s">
        <v>34</v>
      </c>
      <c r="D18" s="17"/>
      <c r="E18" s="16" t="s">
        <v>266</v>
      </c>
      <c r="F18" s="17" t="s">
        <v>246</v>
      </c>
      <c r="G18" s="16"/>
      <c r="H18" s="17" t="s">
        <v>168</v>
      </c>
      <c r="I18" s="16" t="s">
        <v>248</v>
      </c>
    </row>
    <row r="19" spans="1:9" ht="31.5">
      <c r="A19" s="8" t="s">
        <v>193</v>
      </c>
      <c r="B19" s="17" t="s">
        <v>123</v>
      </c>
      <c r="C19" s="16" t="s">
        <v>179</v>
      </c>
      <c r="D19" s="17"/>
      <c r="E19" s="16" t="s">
        <v>174</v>
      </c>
      <c r="F19" s="17" t="s">
        <v>267</v>
      </c>
      <c r="G19" s="16"/>
      <c r="H19" s="17" t="s">
        <v>462</v>
      </c>
      <c r="I19" s="16" t="s">
        <v>249</v>
      </c>
    </row>
    <row r="20" spans="1:9" ht="15.75">
      <c r="A20" s="8" t="s">
        <v>184</v>
      </c>
      <c r="B20" s="17"/>
      <c r="C20" s="15" t="s">
        <v>5</v>
      </c>
      <c r="D20" s="17"/>
      <c r="E20" s="15"/>
      <c r="F20" s="17" t="s">
        <v>5</v>
      </c>
      <c r="G20" s="15"/>
      <c r="H20" s="17"/>
      <c r="I20" s="15" t="s">
        <v>5</v>
      </c>
    </row>
    <row r="21" spans="1:9" ht="15.75">
      <c r="A21" s="8" t="s">
        <v>185</v>
      </c>
      <c r="B21" s="18"/>
      <c r="C21" s="16" t="s">
        <v>6</v>
      </c>
      <c r="D21" s="18"/>
      <c r="E21" s="16"/>
      <c r="F21" s="18" t="s">
        <v>6</v>
      </c>
      <c r="G21" s="16"/>
      <c r="H21" s="18"/>
      <c r="I21" s="16" t="s">
        <v>6</v>
      </c>
    </row>
    <row r="22" spans="1:9" ht="15.75">
      <c r="A22" s="124" t="s">
        <v>36</v>
      </c>
      <c r="B22" s="124"/>
      <c r="C22" s="124"/>
      <c r="D22" s="124"/>
      <c r="E22" s="124"/>
      <c r="F22" s="124"/>
      <c r="G22" s="124"/>
      <c r="H22" s="124"/>
      <c r="I22" s="125"/>
    </row>
    <row r="23" spans="1:9" ht="15.75">
      <c r="A23" s="121" t="s">
        <v>0</v>
      </c>
      <c r="B23" s="122" t="s">
        <v>0</v>
      </c>
      <c r="C23" s="122"/>
      <c r="D23" s="122"/>
      <c r="E23" s="122"/>
      <c r="F23" s="122"/>
      <c r="G23" s="122"/>
      <c r="H23" s="122"/>
      <c r="I23" s="123"/>
    </row>
    <row r="24" spans="1:9" ht="31.5">
      <c r="A24" s="8" t="s">
        <v>187</v>
      </c>
      <c r="B24" s="17" t="s">
        <v>119</v>
      </c>
      <c r="C24" s="15" t="s">
        <v>37</v>
      </c>
      <c r="D24" s="17"/>
      <c r="E24" s="15" t="s">
        <v>251</v>
      </c>
      <c r="F24" s="17" t="s">
        <v>252</v>
      </c>
      <c r="G24" s="15"/>
      <c r="H24" s="17" t="s">
        <v>253</v>
      </c>
      <c r="I24" s="15" t="s">
        <v>254</v>
      </c>
    </row>
    <row r="25" spans="1:9" ht="31.5">
      <c r="A25" s="8" t="s">
        <v>216</v>
      </c>
      <c r="B25" s="18"/>
      <c r="C25" s="16" t="s">
        <v>176</v>
      </c>
      <c r="D25" s="18"/>
      <c r="E25" s="16"/>
      <c r="F25" s="15" t="s">
        <v>255</v>
      </c>
      <c r="G25" s="16"/>
      <c r="H25" s="18"/>
      <c r="I25" s="15" t="s">
        <v>176</v>
      </c>
    </row>
    <row r="26" spans="1:9" ht="31.5">
      <c r="A26" s="8" t="s">
        <v>186</v>
      </c>
      <c r="B26" s="19" t="s">
        <v>120</v>
      </c>
      <c r="C26" s="16" t="s">
        <v>38</v>
      </c>
      <c r="D26" s="19"/>
      <c r="E26" s="16" t="s">
        <v>268</v>
      </c>
      <c r="F26" s="15" t="s">
        <v>269</v>
      </c>
      <c r="G26" s="16"/>
      <c r="H26" s="19"/>
      <c r="I26" s="15" t="s">
        <v>256</v>
      </c>
    </row>
    <row r="27" spans="1:9" ht="47.25">
      <c r="A27" s="8" t="s">
        <v>183</v>
      </c>
      <c r="B27" s="19" t="s">
        <v>39</v>
      </c>
      <c r="C27" s="16" t="s">
        <v>40</v>
      </c>
      <c r="D27" s="19"/>
      <c r="E27" s="16" t="s">
        <v>270</v>
      </c>
      <c r="F27" s="19" t="s">
        <v>257</v>
      </c>
      <c r="G27" s="16"/>
      <c r="H27" s="19"/>
      <c r="I27" s="16" t="s">
        <v>258</v>
      </c>
    </row>
    <row r="28" spans="1:9" ht="15.75">
      <c r="A28" s="8" t="s">
        <v>184</v>
      </c>
      <c r="B28" s="17"/>
      <c r="C28" s="16" t="s">
        <v>5</v>
      </c>
      <c r="D28" s="17"/>
      <c r="E28" s="16"/>
      <c r="F28" s="17" t="s">
        <v>250</v>
      </c>
      <c r="G28" s="16"/>
      <c r="H28" s="17"/>
      <c r="I28" s="16" t="s">
        <v>5</v>
      </c>
    </row>
    <row r="29" spans="1:9" ht="15.75">
      <c r="A29" s="121" t="s">
        <v>1</v>
      </c>
      <c r="B29" s="122"/>
      <c r="C29" s="122"/>
      <c r="D29" s="122"/>
      <c r="E29" s="122"/>
      <c r="F29" s="122"/>
      <c r="G29" s="122"/>
      <c r="H29" s="122"/>
      <c r="I29" s="123"/>
    </row>
    <row r="30" spans="1:9" ht="31.5">
      <c r="A30" s="8" t="s">
        <v>189</v>
      </c>
      <c r="B30" s="15" t="s">
        <v>131</v>
      </c>
      <c r="C30" s="15" t="s">
        <v>41</v>
      </c>
      <c r="D30" s="15"/>
      <c r="E30" s="15" t="s">
        <v>271</v>
      </c>
      <c r="F30" s="15" t="s">
        <v>272</v>
      </c>
      <c r="G30" s="15"/>
      <c r="H30" s="15" t="s">
        <v>273</v>
      </c>
      <c r="I30" s="15" t="s">
        <v>274</v>
      </c>
    </row>
    <row r="31" spans="1:9" ht="47.25">
      <c r="A31" s="8" t="s">
        <v>188</v>
      </c>
      <c r="B31" s="16" t="s">
        <v>132</v>
      </c>
      <c r="C31" s="15" t="s">
        <v>133</v>
      </c>
      <c r="D31" s="15"/>
      <c r="E31" s="15" t="s">
        <v>172</v>
      </c>
      <c r="F31" s="15" t="s">
        <v>275</v>
      </c>
      <c r="G31" s="15"/>
      <c r="H31" s="15" t="s">
        <v>276</v>
      </c>
      <c r="I31" s="15" t="s">
        <v>277</v>
      </c>
    </row>
    <row r="32" spans="1:9" ht="63">
      <c r="A32" s="8" t="s">
        <v>204</v>
      </c>
      <c r="B32" s="16" t="s">
        <v>134</v>
      </c>
      <c r="C32" s="15" t="s">
        <v>2</v>
      </c>
      <c r="D32" s="15"/>
      <c r="E32" s="15" t="s">
        <v>281</v>
      </c>
      <c r="F32" s="15" t="s">
        <v>278</v>
      </c>
      <c r="G32" s="15"/>
      <c r="H32" s="15" t="s">
        <v>280</v>
      </c>
      <c r="I32" s="15" t="s">
        <v>279</v>
      </c>
    </row>
    <row r="33" spans="1:9" ht="31.5">
      <c r="A33" s="8" t="s">
        <v>193</v>
      </c>
      <c r="B33" s="16" t="s">
        <v>135</v>
      </c>
      <c r="C33" s="15" t="s">
        <v>101</v>
      </c>
      <c r="D33" s="15"/>
      <c r="E33" s="15" t="s">
        <v>282</v>
      </c>
      <c r="F33" s="15" t="s">
        <v>283</v>
      </c>
      <c r="G33" s="15"/>
      <c r="H33" s="15" t="s">
        <v>284</v>
      </c>
      <c r="I33" s="15" t="s">
        <v>285</v>
      </c>
    </row>
    <row r="34" spans="1:9" ht="15.75">
      <c r="A34" s="8" t="s">
        <v>184</v>
      </c>
      <c r="B34" s="16"/>
      <c r="C34" s="15" t="s">
        <v>5</v>
      </c>
      <c r="D34" s="15"/>
      <c r="E34" s="15"/>
      <c r="F34" s="15" t="s">
        <v>5</v>
      </c>
      <c r="G34" s="15"/>
      <c r="H34" s="15"/>
      <c r="I34" s="15" t="s">
        <v>5</v>
      </c>
    </row>
    <row r="35" spans="1:9" ht="15.75">
      <c r="A35" s="8" t="s">
        <v>185</v>
      </c>
      <c r="B35" s="15"/>
      <c r="C35" s="15" t="s">
        <v>6</v>
      </c>
      <c r="D35" s="15"/>
      <c r="E35" s="15"/>
      <c r="F35" s="15" t="s">
        <v>6</v>
      </c>
      <c r="G35" s="15"/>
      <c r="H35" s="15"/>
      <c r="I35" s="15" t="s">
        <v>6</v>
      </c>
    </row>
    <row r="36" spans="1:9" ht="15.75">
      <c r="A36" s="124" t="s">
        <v>43</v>
      </c>
      <c r="B36" s="124"/>
      <c r="C36" s="124"/>
      <c r="D36" s="124"/>
      <c r="E36" s="124"/>
      <c r="F36" s="124"/>
      <c r="G36" s="124"/>
      <c r="H36" s="124"/>
      <c r="I36" s="125"/>
    </row>
    <row r="37" spans="1:9" ht="15.75">
      <c r="A37" s="121" t="s">
        <v>0</v>
      </c>
      <c r="B37" s="122" t="s">
        <v>0</v>
      </c>
      <c r="C37" s="122"/>
      <c r="D37" s="122"/>
      <c r="E37" s="122"/>
      <c r="F37" s="122"/>
      <c r="G37" s="122"/>
      <c r="H37" s="122"/>
      <c r="I37" s="123"/>
    </row>
    <row r="38" spans="1:9" ht="31.5">
      <c r="A38" s="8" t="s">
        <v>198</v>
      </c>
      <c r="B38" s="11" t="s">
        <v>227</v>
      </c>
      <c r="C38" s="15" t="s">
        <v>202</v>
      </c>
      <c r="D38" s="15"/>
      <c r="E38" s="15" t="s">
        <v>287</v>
      </c>
      <c r="F38" s="15" t="s">
        <v>407</v>
      </c>
      <c r="G38" s="15"/>
      <c r="H38" s="15" t="s">
        <v>288</v>
      </c>
      <c r="I38" s="15" t="s">
        <v>289</v>
      </c>
    </row>
    <row r="39" spans="1:9" ht="15.75">
      <c r="A39" s="8" t="s">
        <v>208</v>
      </c>
      <c r="B39" s="11" t="s">
        <v>121</v>
      </c>
      <c r="C39" s="15" t="s">
        <v>44</v>
      </c>
      <c r="D39" s="15"/>
      <c r="E39" s="15" t="s">
        <v>286</v>
      </c>
      <c r="F39" s="15" t="s">
        <v>98</v>
      </c>
      <c r="G39" s="15"/>
      <c r="H39" s="15"/>
      <c r="I39" s="15" t="s">
        <v>4</v>
      </c>
    </row>
    <row r="40" spans="1:9" ht="31.5">
      <c r="A40" s="8" t="s">
        <v>219</v>
      </c>
      <c r="B40" s="11" t="s">
        <v>136</v>
      </c>
      <c r="C40" s="15" t="s">
        <v>45</v>
      </c>
      <c r="D40" s="15"/>
      <c r="E40" s="15" t="s">
        <v>292</v>
      </c>
      <c r="F40" s="15" t="s">
        <v>293</v>
      </c>
      <c r="G40" s="15"/>
      <c r="H40" s="15" t="s">
        <v>290</v>
      </c>
      <c r="I40" s="15" t="s">
        <v>291</v>
      </c>
    </row>
    <row r="41" spans="1:9" ht="44.25" customHeight="1">
      <c r="A41" s="8" t="s">
        <v>181</v>
      </c>
      <c r="B41" s="11" t="s">
        <v>137</v>
      </c>
      <c r="C41" s="15" t="s">
        <v>46</v>
      </c>
      <c r="D41" s="15"/>
      <c r="E41" s="15" t="s">
        <v>294</v>
      </c>
      <c r="F41" s="15" t="s">
        <v>295</v>
      </c>
      <c r="G41" s="15"/>
      <c r="H41" s="15" t="s">
        <v>137</v>
      </c>
      <c r="I41" s="15" t="s">
        <v>296</v>
      </c>
    </row>
    <row r="42" spans="1:9" ht="15.75">
      <c r="A42" s="8" t="s">
        <v>184</v>
      </c>
      <c r="B42" s="11"/>
      <c r="C42" s="15" t="s">
        <v>5</v>
      </c>
      <c r="D42" s="15"/>
      <c r="E42" s="15"/>
      <c r="F42" s="15" t="s">
        <v>5</v>
      </c>
      <c r="G42" s="15"/>
      <c r="H42" s="15"/>
      <c r="I42" s="15" t="s">
        <v>250</v>
      </c>
    </row>
    <row r="43" spans="1:9" ht="31.5">
      <c r="A43" s="8" t="s">
        <v>212</v>
      </c>
      <c r="B43" s="11"/>
      <c r="C43" s="15" t="s">
        <v>47</v>
      </c>
      <c r="D43" s="15"/>
      <c r="E43" s="15"/>
      <c r="F43" s="15" t="s">
        <v>297</v>
      </c>
      <c r="G43" s="15"/>
      <c r="H43" s="15"/>
      <c r="I43" s="15" t="s">
        <v>298</v>
      </c>
    </row>
    <row r="44" spans="1:9" ht="31.5">
      <c r="A44" s="8" t="s">
        <v>194</v>
      </c>
      <c r="B44" s="11" t="s">
        <v>122</v>
      </c>
      <c r="C44" s="15" t="s">
        <v>48</v>
      </c>
      <c r="D44" s="15"/>
      <c r="E44" s="15" t="s">
        <v>299</v>
      </c>
      <c r="F44" s="15" t="s">
        <v>300</v>
      </c>
      <c r="G44" s="15"/>
      <c r="H44" s="15" t="s">
        <v>260</v>
      </c>
      <c r="I44" s="15" t="s">
        <v>237</v>
      </c>
    </row>
    <row r="45" spans="1:9" ht="15.75">
      <c r="A45" s="121" t="s">
        <v>1</v>
      </c>
      <c r="B45" s="122"/>
      <c r="C45" s="122"/>
      <c r="D45" s="122"/>
      <c r="E45" s="122"/>
      <c r="F45" s="122"/>
      <c r="G45" s="122"/>
      <c r="H45" s="122"/>
      <c r="I45" s="123"/>
    </row>
    <row r="46" spans="1:9" ht="31.5">
      <c r="A46" s="8" t="s">
        <v>189</v>
      </c>
      <c r="B46" s="11" t="s">
        <v>138</v>
      </c>
      <c r="C46" s="15" t="s">
        <v>49</v>
      </c>
      <c r="D46" s="15"/>
      <c r="E46" s="15" t="s">
        <v>303</v>
      </c>
      <c r="F46" s="15" t="s">
        <v>304</v>
      </c>
      <c r="G46" s="15"/>
      <c r="H46" s="15" t="s">
        <v>301</v>
      </c>
      <c r="I46" s="15" t="s">
        <v>302</v>
      </c>
    </row>
    <row r="47" spans="1:9" ht="47.25">
      <c r="A47" s="8" t="s">
        <v>188</v>
      </c>
      <c r="B47" s="11" t="s">
        <v>139</v>
      </c>
      <c r="C47" s="15" t="s">
        <v>50</v>
      </c>
      <c r="D47" s="15"/>
      <c r="E47" s="15" t="s">
        <v>172</v>
      </c>
      <c r="F47" s="15" t="s">
        <v>305</v>
      </c>
      <c r="G47" s="15"/>
      <c r="H47" s="15" t="s">
        <v>306</v>
      </c>
      <c r="I47" s="15" t="s">
        <v>307</v>
      </c>
    </row>
    <row r="48" spans="1:9" ht="47.25">
      <c r="A48" s="8" t="s">
        <v>213</v>
      </c>
      <c r="B48" s="11" t="s">
        <v>140</v>
      </c>
      <c r="C48" s="15" t="s">
        <v>51</v>
      </c>
      <c r="D48" s="15"/>
      <c r="E48" s="15" t="s">
        <v>311</v>
      </c>
      <c r="F48" s="15" t="s">
        <v>310</v>
      </c>
      <c r="G48" s="15"/>
      <c r="H48" s="15" t="s">
        <v>313</v>
      </c>
      <c r="I48" s="15" t="s">
        <v>312</v>
      </c>
    </row>
    <row r="49" spans="1:9" ht="15.75">
      <c r="A49" s="8" t="s">
        <v>196</v>
      </c>
      <c r="B49" s="11"/>
      <c r="C49" s="15" t="s">
        <v>52</v>
      </c>
      <c r="D49" s="15"/>
      <c r="E49" s="15"/>
      <c r="F49" s="15" t="s">
        <v>314</v>
      </c>
      <c r="G49" s="15"/>
      <c r="H49" s="15"/>
      <c r="I49" s="15" t="s">
        <v>315</v>
      </c>
    </row>
    <row r="50" spans="1:9" ht="15.75">
      <c r="A50" s="8" t="s">
        <v>184</v>
      </c>
      <c r="B50" s="11"/>
      <c r="C50" s="15" t="s">
        <v>5</v>
      </c>
      <c r="D50" s="15"/>
      <c r="E50" s="15"/>
      <c r="F50" s="15" t="s">
        <v>5</v>
      </c>
      <c r="G50" s="15"/>
      <c r="H50" s="15"/>
      <c r="I50" s="15" t="s">
        <v>5</v>
      </c>
    </row>
    <row r="51" spans="1:9" ht="15.75">
      <c r="A51" s="8" t="s">
        <v>185</v>
      </c>
      <c r="B51" s="11"/>
      <c r="C51" s="15" t="s">
        <v>6</v>
      </c>
      <c r="D51" s="15"/>
      <c r="E51" s="15"/>
      <c r="F51" s="15" t="s">
        <v>6</v>
      </c>
      <c r="G51" s="15"/>
      <c r="H51" s="15"/>
      <c r="I51" s="15" t="s">
        <v>6</v>
      </c>
    </row>
    <row r="52" spans="1:9" ht="15.75">
      <c r="A52" s="121" t="s">
        <v>0</v>
      </c>
      <c r="B52" s="122" t="s">
        <v>0</v>
      </c>
      <c r="C52" s="122"/>
      <c r="D52" s="122"/>
      <c r="E52" s="122"/>
      <c r="F52" s="122"/>
      <c r="G52" s="122"/>
      <c r="H52" s="122"/>
      <c r="I52" s="123"/>
    </row>
    <row r="53" spans="1:9" ht="15.75">
      <c r="A53" s="9"/>
      <c r="B53" s="115" t="s">
        <v>0</v>
      </c>
      <c r="C53" s="116"/>
      <c r="E53" s="115" t="s">
        <v>0</v>
      </c>
      <c r="F53" s="116"/>
      <c r="G53" s="11"/>
      <c r="H53" s="115" t="s">
        <v>0</v>
      </c>
      <c r="I53" s="116"/>
    </row>
    <row r="54" spans="1:9" ht="31.5">
      <c r="A54" s="8" t="s">
        <v>197</v>
      </c>
      <c r="B54" s="11" t="s">
        <v>141</v>
      </c>
      <c r="C54" s="15" t="s">
        <v>54</v>
      </c>
      <c r="D54" s="15"/>
      <c r="E54" s="15" t="s">
        <v>316</v>
      </c>
      <c r="F54" s="15" t="s">
        <v>317</v>
      </c>
      <c r="G54" s="15"/>
      <c r="H54" s="15" t="s">
        <v>382</v>
      </c>
      <c r="I54" s="15" t="s">
        <v>320</v>
      </c>
    </row>
    <row r="55" spans="1:9" ht="15.75">
      <c r="A55" s="8" t="s">
        <v>205</v>
      </c>
      <c r="B55" s="11"/>
      <c r="C55" s="15" t="s">
        <v>4</v>
      </c>
      <c r="D55" s="15"/>
      <c r="E55" s="15"/>
      <c r="F55" s="15" t="s">
        <v>4</v>
      </c>
      <c r="G55" s="15"/>
      <c r="H55" s="15" t="s">
        <v>318</v>
      </c>
      <c r="I55" s="15" t="s">
        <v>319</v>
      </c>
    </row>
    <row r="56" spans="1:9" ht="31.5">
      <c r="A56" s="8" t="s">
        <v>186</v>
      </c>
      <c r="B56" s="11" t="s">
        <v>55</v>
      </c>
      <c r="C56" s="15" t="s">
        <v>56</v>
      </c>
      <c r="D56" s="15"/>
      <c r="E56" s="15" t="s">
        <v>321</v>
      </c>
      <c r="F56" s="15" t="s">
        <v>322</v>
      </c>
      <c r="G56" s="15"/>
      <c r="H56" s="15" t="s">
        <v>323</v>
      </c>
      <c r="I56" s="15" t="s">
        <v>324</v>
      </c>
    </row>
    <row r="57" spans="1:9" ht="15.75">
      <c r="A57" s="8" t="s">
        <v>203</v>
      </c>
      <c r="B57" s="11" t="s">
        <v>142</v>
      </c>
      <c r="C57" s="15" t="s">
        <v>29</v>
      </c>
      <c r="D57" s="15"/>
      <c r="E57" s="15" t="s">
        <v>128</v>
      </c>
      <c r="F57" s="15" t="s">
        <v>31</v>
      </c>
      <c r="G57" s="15"/>
      <c r="H57" s="15" t="s">
        <v>142</v>
      </c>
      <c r="I57" s="15" t="s">
        <v>29</v>
      </c>
    </row>
    <row r="58" spans="1:9" ht="15.75">
      <c r="A58" s="10" t="s">
        <v>195</v>
      </c>
      <c r="B58" s="14" t="s">
        <v>143</v>
      </c>
      <c r="C58" s="15" t="s">
        <v>57</v>
      </c>
      <c r="D58" s="15"/>
      <c r="E58" s="15"/>
      <c r="F58" s="15" t="s">
        <v>325</v>
      </c>
      <c r="G58" s="15"/>
      <c r="H58" s="15"/>
      <c r="I58" s="15" t="s">
        <v>239</v>
      </c>
    </row>
    <row r="59" spans="1:9" ht="15.75">
      <c r="A59" s="22" t="s">
        <v>184</v>
      </c>
      <c r="B59" s="23"/>
      <c r="C59" s="15" t="s">
        <v>5</v>
      </c>
      <c r="D59" s="15"/>
      <c r="E59" s="15"/>
      <c r="F59" s="15" t="s">
        <v>5</v>
      </c>
      <c r="G59" s="15"/>
      <c r="H59" s="15"/>
      <c r="I59" s="15" t="s">
        <v>5</v>
      </c>
    </row>
    <row r="60" spans="1:9" ht="15.75">
      <c r="A60" s="121" t="s">
        <v>1</v>
      </c>
      <c r="B60" s="122"/>
      <c r="C60" s="122"/>
      <c r="D60" s="122"/>
      <c r="E60" s="122"/>
      <c r="F60" s="122"/>
      <c r="G60" s="122"/>
      <c r="H60" s="122"/>
      <c r="I60" s="123"/>
    </row>
    <row r="61" spans="1:9" ht="31.5">
      <c r="A61" s="8" t="s">
        <v>189</v>
      </c>
      <c r="B61" s="11" t="s">
        <v>144</v>
      </c>
      <c r="C61" s="15" t="s">
        <v>58</v>
      </c>
      <c r="D61" s="15"/>
      <c r="E61" s="15" t="s">
        <v>326</v>
      </c>
      <c r="F61" s="15" t="s">
        <v>327</v>
      </c>
      <c r="G61" s="15"/>
      <c r="H61" s="15" t="s">
        <v>328</v>
      </c>
      <c r="I61" s="15" t="s">
        <v>329</v>
      </c>
    </row>
    <row r="62" spans="1:9" ht="31.5">
      <c r="A62" s="8" t="s">
        <v>190</v>
      </c>
      <c r="B62" s="11" t="s">
        <v>145</v>
      </c>
      <c r="C62" s="15" t="s">
        <v>59</v>
      </c>
      <c r="D62" s="15"/>
      <c r="E62" s="15" t="s">
        <v>330</v>
      </c>
      <c r="F62" s="15" t="s">
        <v>331</v>
      </c>
      <c r="G62" s="15"/>
      <c r="H62" s="15" t="s">
        <v>332</v>
      </c>
      <c r="I62" s="15" t="s">
        <v>244</v>
      </c>
    </row>
    <row r="63" spans="1:9" ht="31.5">
      <c r="A63" s="8" t="s">
        <v>206</v>
      </c>
      <c r="B63" s="11" t="s">
        <v>146</v>
      </c>
      <c r="C63" s="15" t="s">
        <v>60</v>
      </c>
      <c r="D63" s="15"/>
      <c r="E63" s="15" t="s">
        <v>333</v>
      </c>
      <c r="F63" s="15" t="s">
        <v>334</v>
      </c>
      <c r="G63" s="15"/>
      <c r="H63" s="15" t="s">
        <v>409</v>
      </c>
      <c r="I63" s="15" t="s">
        <v>408</v>
      </c>
    </row>
    <row r="64" spans="1:9" ht="47.25">
      <c r="A64" s="8" t="s">
        <v>207</v>
      </c>
      <c r="B64" s="11" t="s">
        <v>147</v>
      </c>
      <c r="C64" s="15" t="s">
        <v>61</v>
      </c>
      <c r="D64" s="15"/>
      <c r="E64" s="15" t="s">
        <v>168</v>
      </c>
      <c r="F64" s="15" t="s">
        <v>412</v>
      </c>
      <c r="G64" s="15"/>
      <c r="H64" s="15" t="s">
        <v>411</v>
      </c>
      <c r="I64" s="15" t="s">
        <v>410</v>
      </c>
    </row>
    <row r="65" spans="1:9" ht="15.75">
      <c r="A65" s="8" t="s">
        <v>184</v>
      </c>
      <c r="B65" s="11"/>
      <c r="C65" s="15" t="s">
        <v>5</v>
      </c>
      <c r="D65" s="15"/>
      <c r="E65" s="15"/>
      <c r="F65" s="15" t="s">
        <v>5</v>
      </c>
      <c r="G65" s="15"/>
      <c r="H65" s="15"/>
      <c r="I65" s="15" t="s">
        <v>5</v>
      </c>
    </row>
    <row r="66" spans="1:9" ht="15.75">
      <c r="A66" s="8" t="s">
        <v>185</v>
      </c>
      <c r="B66" s="11"/>
      <c r="C66" s="15" t="s">
        <v>6</v>
      </c>
      <c r="D66" s="15"/>
      <c r="E66" s="15"/>
      <c r="F66" s="15" t="s">
        <v>6</v>
      </c>
      <c r="G66" s="15"/>
      <c r="H66" s="15"/>
      <c r="I66" s="15" t="s">
        <v>6</v>
      </c>
    </row>
    <row r="67" spans="1:9" ht="31.5">
      <c r="A67" s="8" t="s">
        <v>193</v>
      </c>
      <c r="B67" s="11" t="s">
        <v>123</v>
      </c>
      <c r="C67" s="15" t="s">
        <v>102</v>
      </c>
      <c r="E67" s="15" t="s">
        <v>335</v>
      </c>
      <c r="F67" s="15" t="s">
        <v>336</v>
      </c>
      <c r="G67" s="11"/>
      <c r="H67" s="15" t="s">
        <v>337</v>
      </c>
      <c r="I67" s="15" t="s">
        <v>338</v>
      </c>
    </row>
    <row r="68" spans="1:9" ht="15.75">
      <c r="A68" s="118" t="s">
        <v>62</v>
      </c>
      <c r="B68" s="131"/>
      <c r="C68" s="131"/>
      <c r="D68" s="131"/>
      <c r="E68" s="131"/>
      <c r="F68" s="131"/>
      <c r="G68" s="131"/>
      <c r="H68" s="131"/>
      <c r="I68" s="120"/>
    </row>
    <row r="69" spans="1:9" ht="15.75">
      <c r="A69" s="121" t="s">
        <v>0</v>
      </c>
      <c r="B69" s="122" t="s">
        <v>0</v>
      </c>
      <c r="C69" s="122"/>
      <c r="D69" s="122"/>
      <c r="E69" s="122"/>
      <c r="F69" s="122"/>
      <c r="G69" s="122"/>
      <c r="H69" s="122"/>
      <c r="I69" s="123"/>
    </row>
    <row r="70" spans="1:9" ht="31.5">
      <c r="A70" s="8" t="s">
        <v>217</v>
      </c>
      <c r="B70" s="15" t="s">
        <v>223</v>
      </c>
      <c r="C70" s="15" t="s">
        <v>224</v>
      </c>
      <c r="D70" s="15"/>
      <c r="E70" s="15" t="s">
        <v>339</v>
      </c>
      <c r="F70" s="15" t="s">
        <v>340</v>
      </c>
      <c r="G70" s="15"/>
      <c r="H70" s="15" t="s">
        <v>341</v>
      </c>
      <c r="I70" s="15" t="s">
        <v>71</v>
      </c>
    </row>
    <row r="71" spans="1:9" ht="31.5">
      <c r="A71" s="8" t="s">
        <v>181</v>
      </c>
      <c r="B71" s="15" t="s">
        <v>137</v>
      </c>
      <c r="C71" s="15" t="s">
        <v>87</v>
      </c>
      <c r="D71" s="15"/>
      <c r="E71" s="15" t="s">
        <v>137</v>
      </c>
      <c r="F71" s="15" t="s">
        <v>342</v>
      </c>
      <c r="G71" s="15"/>
      <c r="H71" s="15" t="s">
        <v>294</v>
      </c>
      <c r="I71" s="15" t="s">
        <v>343</v>
      </c>
    </row>
    <row r="72" spans="1:9" ht="31.5">
      <c r="A72" s="8" t="s">
        <v>219</v>
      </c>
      <c r="B72" s="15" t="s">
        <v>154</v>
      </c>
      <c r="C72" s="15" t="s">
        <v>45</v>
      </c>
      <c r="D72" s="15"/>
      <c r="E72" s="15" t="s">
        <v>290</v>
      </c>
      <c r="F72" s="15" t="s">
        <v>291</v>
      </c>
      <c r="G72" s="15"/>
      <c r="H72" s="15" t="s">
        <v>292</v>
      </c>
      <c r="I72" s="15" t="s">
        <v>293</v>
      </c>
    </row>
    <row r="73" spans="1:9" ht="31.5">
      <c r="A73" s="8" t="s">
        <v>194</v>
      </c>
      <c r="B73" s="15" t="s">
        <v>122</v>
      </c>
      <c r="C73" s="15" t="s">
        <v>48</v>
      </c>
      <c r="D73" s="15"/>
      <c r="E73" s="15" t="s">
        <v>344</v>
      </c>
      <c r="F73" s="15" t="s">
        <v>238</v>
      </c>
      <c r="G73" s="15"/>
      <c r="H73" s="15" t="s">
        <v>260</v>
      </c>
      <c r="I73" s="15" t="s">
        <v>237</v>
      </c>
    </row>
    <row r="74" spans="1:9" ht="15.75">
      <c r="A74" s="8" t="s">
        <v>184</v>
      </c>
      <c r="B74" s="15"/>
      <c r="C74" s="15" t="s">
        <v>5</v>
      </c>
      <c r="D74" s="15"/>
      <c r="E74" s="15"/>
      <c r="F74" s="15" t="s">
        <v>5</v>
      </c>
      <c r="G74" s="15"/>
      <c r="H74" s="15"/>
      <c r="I74" s="15" t="s">
        <v>5</v>
      </c>
    </row>
    <row r="75" spans="1:9" ht="47.25">
      <c r="A75" s="10" t="s">
        <v>183</v>
      </c>
      <c r="B75" s="15" t="s">
        <v>149</v>
      </c>
      <c r="C75" s="15" t="s">
        <v>40</v>
      </c>
      <c r="D75" s="15"/>
      <c r="E75" s="15" t="s">
        <v>345</v>
      </c>
      <c r="F75" s="15" t="s">
        <v>346</v>
      </c>
      <c r="G75" s="15"/>
      <c r="H75" s="15" t="s">
        <v>347</v>
      </c>
      <c r="I75" s="15" t="s">
        <v>348</v>
      </c>
    </row>
    <row r="76" spans="1:9" ht="15.75">
      <c r="A76" s="121" t="s">
        <v>1</v>
      </c>
      <c r="B76" s="122"/>
      <c r="C76" s="122"/>
      <c r="D76" s="122"/>
      <c r="E76" s="122"/>
      <c r="F76" s="122"/>
      <c r="G76" s="122"/>
      <c r="H76" s="122"/>
      <c r="I76" s="123"/>
    </row>
    <row r="77" spans="1:9" ht="31.5">
      <c r="A77" s="8" t="s">
        <v>189</v>
      </c>
      <c r="B77" s="15" t="s">
        <v>150</v>
      </c>
      <c r="C77" s="15" t="s">
        <v>64</v>
      </c>
      <c r="D77" s="15"/>
      <c r="E77" s="15" t="s">
        <v>137</v>
      </c>
      <c r="F77" s="15" t="s">
        <v>349</v>
      </c>
      <c r="G77" s="15"/>
      <c r="H77" s="15" t="s">
        <v>350</v>
      </c>
      <c r="I77" s="15" t="s">
        <v>351</v>
      </c>
    </row>
    <row r="78" spans="1:9" ht="31.5">
      <c r="A78" s="8" t="s">
        <v>191</v>
      </c>
      <c r="B78" s="15" t="s">
        <v>151</v>
      </c>
      <c r="C78" s="15" t="s">
        <v>65</v>
      </c>
      <c r="D78" s="15"/>
      <c r="E78" s="15" t="s">
        <v>352</v>
      </c>
      <c r="F78" s="15" t="s">
        <v>353</v>
      </c>
      <c r="G78" s="15"/>
      <c r="H78" s="15" t="s">
        <v>354</v>
      </c>
      <c r="I78" s="15" t="s">
        <v>355</v>
      </c>
    </row>
    <row r="79" spans="1:9" ht="31.5">
      <c r="A79" s="8" t="s">
        <v>226</v>
      </c>
      <c r="B79" s="15" t="s">
        <v>225</v>
      </c>
      <c r="C79" s="15" t="s">
        <v>228</v>
      </c>
      <c r="D79" s="15"/>
      <c r="E79" s="15" t="s">
        <v>413</v>
      </c>
      <c r="F79" s="15" t="s">
        <v>414</v>
      </c>
      <c r="G79" s="15"/>
      <c r="H79" s="15" t="s">
        <v>416</v>
      </c>
      <c r="I79" s="15" t="s">
        <v>415</v>
      </c>
    </row>
    <row r="80" spans="1:9" ht="31.5">
      <c r="A80" s="8" t="s">
        <v>193</v>
      </c>
      <c r="B80" s="15" t="s">
        <v>66</v>
      </c>
      <c r="C80" s="15" t="s">
        <v>67</v>
      </c>
      <c r="D80" s="15"/>
      <c r="E80" s="15" t="s">
        <v>356</v>
      </c>
      <c r="F80" s="15" t="s">
        <v>357</v>
      </c>
      <c r="G80" s="15"/>
      <c r="H80" s="15" t="s">
        <v>165</v>
      </c>
      <c r="I80" s="15" t="s">
        <v>358</v>
      </c>
    </row>
    <row r="81" spans="1:9" ht="15.75">
      <c r="A81" s="8" t="s">
        <v>184</v>
      </c>
      <c r="B81" s="15"/>
      <c r="C81" s="15" t="s">
        <v>5</v>
      </c>
      <c r="D81" s="15"/>
      <c r="E81" s="15"/>
      <c r="F81" s="15" t="s">
        <v>5</v>
      </c>
      <c r="G81" s="15"/>
      <c r="H81" s="15"/>
      <c r="I81" s="15" t="s">
        <v>5</v>
      </c>
    </row>
    <row r="82" spans="1:9" ht="15.75">
      <c r="A82" s="8" t="s">
        <v>185</v>
      </c>
      <c r="B82" s="15"/>
      <c r="C82" s="15" t="s">
        <v>6</v>
      </c>
      <c r="D82" s="15"/>
      <c r="E82" s="15"/>
      <c r="F82" s="15" t="s">
        <v>6</v>
      </c>
      <c r="G82" s="15"/>
      <c r="H82" s="15"/>
      <c r="I82" s="15" t="s">
        <v>6</v>
      </c>
    </row>
    <row r="83" spans="1:9" ht="15.75">
      <c r="A83" s="130" t="s">
        <v>68</v>
      </c>
      <c r="B83" s="124"/>
      <c r="C83" s="124"/>
      <c r="D83" s="124"/>
      <c r="E83" s="124"/>
      <c r="F83" s="124"/>
      <c r="G83" s="124"/>
      <c r="H83" s="124"/>
      <c r="I83" s="125"/>
    </row>
    <row r="84" spans="1:9" ht="15.75">
      <c r="A84" s="121" t="s">
        <v>0</v>
      </c>
      <c r="B84" s="122" t="s">
        <v>0</v>
      </c>
      <c r="C84" s="122"/>
      <c r="D84" s="122"/>
      <c r="E84" s="122"/>
      <c r="F84" s="122"/>
      <c r="G84" s="122"/>
      <c r="H84" s="122"/>
      <c r="I84" s="123"/>
    </row>
    <row r="85" spans="1:9" ht="31.5">
      <c r="A85" s="8" t="s">
        <v>181</v>
      </c>
      <c r="B85" s="15" t="s">
        <v>137</v>
      </c>
      <c r="C85" s="15" t="s">
        <v>46</v>
      </c>
      <c r="D85" s="15"/>
      <c r="E85" s="15" t="s">
        <v>294</v>
      </c>
      <c r="F85" s="15" t="s">
        <v>343</v>
      </c>
      <c r="G85" s="15"/>
      <c r="H85" s="15" t="s">
        <v>137</v>
      </c>
      <c r="I85" s="15" t="s">
        <v>87</v>
      </c>
    </row>
    <row r="86" spans="1:9" ht="15.75">
      <c r="A86" s="8" t="s">
        <v>201</v>
      </c>
      <c r="B86" s="15" t="s">
        <v>153</v>
      </c>
      <c r="C86" s="15" t="s">
        <v>69</v>
      </c>
      <c r="D86" s="15"/>
      <c r="E86" s="15" t="s">
        <v>359</v>
      </c>
      <c r="F86" s="15" t="s">
        <v>360</v>
      </c>
      <c r="G86" s="15"/>
      <c r="H86" s="15" t="s">
        <v>361</v>
      </c>
      <c r="I86" s="15" t="s">
        <v>362</v>
      </c>
    </row>
    <row r="87" spans="1:9" ht="31.5">
      <c r="A87" s="8" t="s">
        <v>219</v>
      </c>
      <c r="B87" s="15" t="s">
        <v>154</v>
      </c>
      <c r="C87" s="15" t="s">
        <v>45</v>
      </c>
      <c r="D87" s="15"/>
      <c r="E87" s="15" t="s">
        <v>363</v>
      </c>
      <c r="F87" s="15" t="s">
        <v>364</v>
      </c>
      <c r="G87" s="15"/>
      <c r="H87" s="15" t="s">
        <v>365</v>
      </c>
      <c r="I87" s="15" t="s">
        <v>366</v>
      </c>
    </row>
    <row r="88" spans="1:9" ht="31.5">
      <c r="A88" s="8" t="s">
        <v>186</v>
      </c>
      <c r="B88" s="15" t="s">
        <v>120</v>
      </c>
      <c r="C88" s="15" t="s">
        <v>38</v>
      </c>
      <c r="D88" s="15"/>
      <c r="E88" s="15" t="s">
        <v>367</v>
      </c>
      <c r="F88" s="15" t="s">
        <v>368</v>
      </c>
      <c r="G88" s="15"/>
      <c r="H88" s="15" t="s">
        <v>268</v>
      </c>
      <c r="I88" s="15" t="s">
        <v>269</v>
      </c>
    </row>
    <row r="89" spans="1:9" ht="15.75">
      <c r="A89" s="8" t="s">
        <v>184</v>
      </c>
      <c r="B89" s="15"/>
      <c r="C89" s="16" t="s">
        <v>5</v>
      </c>
      <c r="D89" s="17"/>
      <c r="E89" s="16"/>
      <c r="F89" s="17" t="s">
        <v>250</v>
      </c>
      <c r="G89" s="16"/>
      <c r="H89" s="17"/>
      <c r="I89" s="16" t="s">
        <v>5</v>
      </c>
    </row>
    <row r="90" spans="1:9" ht="31.5">
      <c r="A90" s="8" t="s">
        <v>229</v>
      </c>
      <c r="B90" s="15"/>
      <c r="C90" s="15" t="s">
        <v>3</v>
      </c>
      <c r="D90" s="15"/>
      <c r="E90" s="15"/>
      <c r="F90" s="15" t="s">
        <v>298</v>
      </c>
      <c r="G90" s="15"/>
      <c r="H90" s="15"/>
      <c r="I90" s="15" t="s">
        <v>47</v>
      </c>
    </row>
    <row r="91" spans="1:9" ht="15.75">
      <c r="A91" s="121" t="s">
        <v>1</v>
      </c>
      <c r="B91" s="122"/>
      <c r="C91" s="122"/>
      <c r="D91" s="122"/>
      <c r="E91" s="122"/>
      <c r="F91" s="122"/>
      <c r="G91" s="122"/>
      <c r="H91" s="122"/>
      <c r="I91" s="123"/>
    </row>
    <row r="92" spans="1:9" ht="31.5">
      <c r="A92" s="8" t="s">
        <v>189</v>
      </c>
      <c r="B92" s="15" t="s">
        <v>155</v>
      </c>
      <c r="C92" s="15" t="s">
        <v>70</v>
      </c>
      <c r="D92" s="15"/>
      <c r="E92" s="15" t="s">
        <v>418</v>
      </c>
      <c r="F92" s="15" t="s">
        <v>417</v>
      </c>
      <c r="G92" s="15"/>
      <c r="H92" s="15" t="s">
        <v>261</v>
      </c>
      <c r="I92" s="15" t="s">
        <v>369</v>
      </c>
    </row>
    <row r="93" spans="1:9" ht="47.25">
      <c r="A93" s="8" t="s">
        <v>188</v>
      </c>
      <c r="B93" s="15" t="s">
        <v>156</v>
      </c>
      <c r="C93" s="15" t="s">
        <v>157</v>
      </c>
      <c r="D93" s="15"/>
      <c r="E93" s="15" t="s">
        <v>372</v>
      </c>
      <c r="F93" s="15" t="s">
        <v>373</v>
      </c>
      <c r="G93" s="15"/>
      <c r="H93" s="15" t="s">
        <v>370</v>
      </c>
      <c r="I93" s="15" t="s">
        <v>371</v>
      </c>
    </row>
    <row r="94" spans="1:9" ht="31.5">
      <c r="A94" s="8" t="s">
        <v>217</v>
      </c>
      <c r="B94" s="15" t="s">
        <v>124</v>
      </c>
      <c r="C94" s="15" t="s">
        <v>71</v>
      </c>
      <c r="D94" s="15"/>
      <c r="E94" s="15" t="s">
        <v>374</v>
      </c>
      <c r="F94" s="15" t="s">
        <v>375</v>
      </c>
      <c r="G94" s="15"/>
      <c r="H94" s="15" t="s">
        <v>339</v>
      </c>
      <c r="I94" s="15" t="s">
        <v>340</v>
      </c>
    </row>
    <row r="95" spans="1:9" ht="15.75">
      <c r="A95" s="8" t="s">
        <v>220</v>
      </c>
      <c r="B95" s="15" t="s">
        <v>158</v>
      </c>
      <c r="C95" s="15" t="s">
        <v>72</v>
      </c>
      <c r="D95" s="15"/>
      <c r="E95" s="15" t="s">
        <v>378</v>
      </c>
      <c r="F95" s="15" t="s">
        <v>379</v>
      </c>
      <c r="G95" s="15"/>
      <c r="H95" s="15" t="s">
        <v>376</v>
      </c>
      <c r="I95" s="15" t="s">
        <v>377</v>
      </c>
    </row>
    <row r="96" spans="1:9" ht="15.75">
      <c r="A96" s="8" t="s">
        <v>196</v>
      </c>
      <c r="B96" s="15"/>
      <c r="C96" s="15" t="s">
        <v>52</v>
      </c>
      <c r="D96" s="15"/>
      <c r="E96" s="15"/>
      <c r="F96" s="15" t="s">
        <v>315</v>
      </c>
      <c r="G96" s="15"/>
      <c r="H96" s="15"/>
      <c r="I96" s="15" t="s">
        <v>314</v>
      </c>
    </row>
    <row r="97" spans="1:9" ht="15.75">
      <c r="A97" s="8" t="s">
        <v>185</v>
      </c>
      <c r="B97" s="15"/>
      <c r="C97" s="15" t="s">
        <v>6</v>
      </c>
      <c r="D97" s="15"/>
      <c r="E97" s="15"/>
      <c r="F97" s="15" t="s">
        <v>6</v>
      </c>
      <c r="G97" s="15"/>
      <c r="H97" s="15"/>
      <c r="I97" s="15" t="s">
        <v>6</v>
      </c>
    </row>
    <row r="98" spans="1:9" ht="15.75">
      <c r="A98" s="8" t="s">
        <v>184</v>
      </c>
      <c r="B98" s="15"/>
      <c r="C98" s="15" t="s">
        <v>5</v>
      </c>
      <c r="D98" s="15"/>
      <c r="E98" s="15"/>
      <c r="F98" s="15" t="s">
        <v>5</v>
      </c>
      <c r="G98" s="15"/>
      <c r="H98" s="15"/>
      <c r="I98" s="15" t="s">
        <v>5</v>
      </c>
    </row>
    <row r="99" spans="1:9" ht="15.75">
      <c r="A99" s="130" t="s">
        <v>73</v>
      </c>
      <c r="B99" s="124"/>
      <c r="C99" s="124"/>
      <c r="D99" s="124"/>
      <c r="E99" s="124"/>
      <c r="F99" s="124"/>
      <c r="G99" s="124"/>
      <c r="H99" s="124"/>
      <c r="I99" s="125"/>
    </row>
    <row r="100" spans="1:9" ht="15.75">
      <c r="A100" s="121" t="s">
        <v>0</v>
      </c>
      <c r="B100" s="122" t="s">
        <v>0</v>
      </c>
      <c r="C100" s="122"/>
      <c r="D100" s="122"/>
      <c r="E100" s="122"/>
      <c r="F100" s="122"/>
      <c r="G100" s="122"/>
      <c r="H100" s="122"/>
      <c r="I100" s="123"/>
    </row>
    <row r="101" spans="1:9" ht="31.5">
      <c r="A101" s="8" t="s">
        <v>197</v>
      </c>
      <c r="B101" s="15" t="s">
        <v>159</v>
      </c>
      <c r="C101" s="15" t="s">
        <v>74</v>
      </c>
      <c r="D101" s="15"/>
      <c r="E101" s="15" t="s">
        <v>382</v>
      </c>
      <c r="F101" s="15" t="s">
        <v>320</v>
      </c>
      <c r="G101" s="15"/>
      <c r="H101" s="15" t="s">
        <v>380</v>
      </c>
      <c r="I101" s="15" t="s">
        <v>381</v>
      </c>
    </row>
    <row r="102" spans="1:9" ht="15.75">
      <c r="A102" s="8" t="s">
        <v>208</v>
      </c>
      <c r="B102" s="15" t="s">
        <v>75</v>
      </c>
      <c r="C102" s="15" t="s">
        <v>76</v>
      </c>
      <c r="D102" s="15"/>
      <c r="E102" s="15" t="s">
        <v>318</v>
      </c>
      <c r="F102" s="15" t="s">
        <v>319</v>
      </c>
      <c r="G102" s="15"/>
      <c r="H102" s="15"/>
      <c r="I102" s="15" t="s">
        <v>4</v>
      </c>
    </row>
    <row r="103" spans="1:9" ht="31.5">
      <c r="A103" s="8" t="s">
        <v>194</v>
      </c>
      <c r="B103" s="15" t="s">
        <v>160</v>
      </c>
      <c r="C103" s="15" t="s">
        <v>48</v>
      </c>
      <c r="D103" s="15"/>
      <c r="E103" s="15" t="s">
        <v>260</v>
      </c>
      <c r="F103" s="15" t="s">
        <v>237</v>
      </c>
      <c r="G103" s="15"/>
      <c r="H103" s="15" t="s">
        <v>299</v>
      </c>
      <c r="I103" s="15" t="s">
        <v>300</v>
      </c>
    </row>
    <row r="104" spans="1:9" ht="15.75">
      <c r="A104" s="8" t="s">
        <v>184</v>
      </c>
      <c r="B104" s="15"/>
      <c r="C104" s="15" t="s">
        <v>250</v>
      </c>
      <c r="D104" s="15"/>
      <c r="E104" s="15"/>
      <c r="F104" s="15" t="s">
        <v>5</v>
      </c>
      <c r="G104" s="15"/>
      <c r="H104" s="15"/>
      <c r="I104" s="15" t="s">
        <v>5</v>
      </c>
    </row>
    <row r="105" spans="1:9" ht="15.75">
      <c r="A105" s="8" t="s">
        <v>195</v>
      </c>
      <c r="B105" s="15"/>
      <c r="C105" s="15" t="s">
        <v>30</v>
      </c>
      <c r="D105" s="15"/>
      <c r="E105" s="15"/>
      <c r="F105" s="15" t="s">
        <v>383</v>
      </c>
      <c r="G105" s="15"/>
      <c r="H105" s="15"/>
      <c r="I105" s="15" t="s">
        <v>240</v>
      </c>
    </row>
    <row r="106" spans="1:9" ht="15.75">
      <c r="A106" s="121" t="s">
        <v>1</v>
      </c>
      <c r="B106" s="122"/>
      <c r="C106" s="122"/>
      <c r="D106" s="122"/>
      <c r="E106" s="122"/>
      <c r="F106" s="122"/>
      <c r="G106" s="122"/>
      <c r="H106" s="122"/>
      <c r="I106" s="123"/>
    </row>
    <row r="107" spans="1:9" ht="31.5">
      <c r="A107" s="8" t="s">
        <v>189</v>
      </c>
      <c r="B107" s="15" t="s">
        <v>161</v>
      </c>
      <c r="C107" s="15" t="s">
        <v>77</v>
      </c>
      <c r="D107" s="15"/>
      <c r="E107" s="15" t="s">
        <v>384</v>
      </c>
      <c r="F107" s="15" t="s">
        <v>385</v>
      </c>
      <c r="G107" s="15"/>
      <c r="H107" s="15" t="s">
        <v>386</v>
      </c>
      <c r="I107" s="15" t="s">
        <v>387</v>
      </c>
    </row>
    <row r="108" spans="1:9" ht="31.5">
      <c r="A108" s="8" t="s">
        <v>190</v>
      </c>
      <c r="B108" s="15" t="s">
        <v>78</v>
      </c>
      <c r="C108" s="15" t="s">
        <v>79</v>
      </c>
      <c r="D108" s="15"/>
      <c r="E108" s="15" t="s">
        <v>170</v>
      </c>
      <c r="F108" s="15" t="s">
        <v>91</v>
      </c>
      <c r="G108" s="15"/>
      <c r="H108" s="15" t="s">
        <v>388</v>
      </c>
      <c r="I108" s="15" t="s">
        <v>389</v>
      </c>
    </row>
    <row r="109" spans="1:9" ht="31.5">
      <c r="A109" s="8" t="s">
        <v>390</v>
      </c>
      <c r="B109" s="15" t="s">
        <v>125</v>
      </c>
      <c r="C109" s="15" t="s">
        <v>80</v>
      </c>
      <c r="D109" s="15"/>
      <c r="E109" s="15" t="s">
        <v>173</v>
      </c>
      <c r="F109" s="15" t="s">
        <v>97</v>
      </c>
      <c r="G109" s="15"/>
      <c r="H109" s="15" t="s">
        <v>308</v>
      </c>
      <c r="I109" s="15" t="s">
        <v>309</v>
      </c>
    </row>
    <row r="110" spans="1:9" ht="47.25">
      <c r="A110" s="8" t="s">
        <v>207</v>
      </c>
      <c r="B110" s="15" t="s">
        <v>152</v>
      </c>
      <c r="C110" s="15" t="s">
        <v>34</v>
      </c>
      <c r="D110" s="15"/>
      <c r="E110" s="15" t="s">
        <v>391</v>
      </c>
      <c r="F110" s="15" t="s">
        <v>392</v>
      </c>
      <c r="G110" s="15"/>
      <c r="H110" s="15" t="s">
        <v>168</v>
      </c>
      <c r="I110" s="15" t="s">
        <v>246</v>
      </c>
    </row>
    <row r="111" spans="1:9" ht="31.5">
      <c r="A111" s="8" t="s">
        <v>193</v>
      </c>
      <c r="B111" s="15" t="s">
        <v>162</v>
      </c>
      <c r="C111" s="15" t="s">
        <v>100</v>
      </c>
      <c r="D111" s="15"/>
      <c r="E111" s="15" t="s">
        <v>282</v>
      </c>
      <c r="F111" s="15" t="s">
        <v>283</v>
      </c>
      <c r="G111" s="15"/>
      <c r="H111" s="15" t="s">
        <v>393</v>
      </c>
      <c r="I111" s="15" t="s">
        <v>394</v>
      </c>
    </row>
    <row r="112" spans="1:9" ht="15.75">
      <c r="A112" s="8" t="s">
        <v>184</v>
      </c>
      <c r="B112" s="15"/>
      <c r="C112" s="15" t="s">
        <v>5</v>
      </c>
      <c r="D112" s="15"/>
      <c r="E112" s="15"/>
      <c r="F112" s="15" t="s">
        <v>5</v>
      </c>
      <c r="G112" s="15"/>
      <c r="H112" s="15"/>
      <c r="I112" s="15" t="s">
        <v>5</v>
      </c>
    </row>
    <row r="113" spans="1:9" ht="15.75">
      <c r="A113" s="8" t="s">
        <v>185</v>
      </c>
      <c r="B113" s="15"/>
      <c r="C113" s="15" t="s">
        <v>6</v>
      </c>
      <c r="D113" s="15"/>
      <c r="E113" s="15"/>
      <c r="F113" s="15" t="s">
        <v>6</v>
      </c>
      <c r="G113" s="15"/>
      <c r="H113" s="15"/>
      <c r="I113" s="15" t="s">
        <v>6</v>
      </c>
    </row>
    <row r="114" spans="1:9" ht="15.75">
      <c r="A114" s="124" t="s">
        <v>81</v>
      </c>
      <c r="B114" s="124"/>
      <c r="C114" s="124"/>
      <c r="D114" s="124"/>
      <c r="E114" s="124"/>
      <c r="F114" s="124"/>
      <c r="G114" s="124"/>
      <c r="H114" s="124"/>
      <c r="I114" s="125"/>
    </row>
    <row r="115" spans="1:9" ht="15.75">
      <c r="A115" s="121" t="s">
        <v>0</v>
      </c>
      <c r="B115" s="122" t="s">
        <v>0</v>
      </c>
      <c r="C115" s="122"/>
      <c r="D115" s="122"/>
      <c r="E115" s="122"/>
      <c r="F115" s="122"/>
      <c r="G115" s="122"/>
      <c r="H115" s="122"/>
      <c r="I115" s="123"/>
    </row>
    <row r="116" spans="1:9" ht="31.5">
      <c r="A116" s="8" t="s">
        <v>181</v>
      </c>
      <c r="B116" s="15" t="s">
        <v>294</v>
      </c>
      <c r="C116" s="15" t="s">
        <v>343</v>
      </c>
      <c r="D116" s="15"/>
      <c r="E116" s="15" t="s">
        <v>137</v>
      </c>
      <c r="F116" s="15" t="s">
        <v>87</v>
      </c>
      <c r="G116" s="15"/>
      <c r="H116" s="15" t="s">
        <v>137</v>
      </c>
      <c r="I116" s="15" t="s">
        <v>46</v>
      </c>
    </row>
    <row r="117" spans="1:9" ht="47.25">
      <c r="A117" s="8" t="s">
        <v>210</v>
      </c>
      <c r="B117" s="15" t="s">
        <v>82</v>
      </c>
      <c r="C117" s="15" t="s">
        <v>83</v>
      </c>
      <c r="D117" s="15"/>
      <c r="E117" s="15" t="s">
        <v>396</v>
      </c>
      <c r="F117" s="15" t="s">
        <v>395</v>
      </c>
      <c r="G117" s="15"/>
      <c r="H117" s="15" t="s">
        <v>146</v>
      </c>
      <c r="I117" s="15" t="s">
        <v>397</v>
      </c>
    </row>
    <row r="118" spans="1:9" ht="15.75">
      <c r="A118" s="8" t="s">
        <v>208</v>
      </c>
      <c r="B118" s="15" t="s">
        <v>163</v>
      </c>
      <c r="C118" s="15" t="s">
        <v>84</v>
      </c>
      <c r="D118" s="15"/>
      <c r="E118" s="15" t="s">
        <v>286</v>
      </c>
      <c r="F118" s="15" t="s">
        <v>98</v>
      </c>
      <c r="G118" s="15"/>
      <c r="H118" s="15" t="s">
        <v>121</v>
      </c>
      <c r="I118" s="15" t="s">
        <v>44</v>
      </c>
    </row>
    <row r="119" spans="1:9" ht="31.5">
      <c r="A119" s="8" t="s">
        <v>186</v>
      </c>
      <c r="B119" s="15" t="s">
        <v>120</v>
      </c>
      <c r="C119" s="15" t="s">
        <v>38</v>
      </c>
      <c r="D119" s="15"/>
      <c r="E119" s="15" t="s">
        <v>55</v>
      </c>
      <c r="F119" s="15" t="s">
        <v>56</v>
      </c>
      <c r="G119" s="15"/>
      <c r="H119" s="15" t="s">
        <v>367</v>
      </c>
      <c r="I119" s="15" t="s">
        <v>368</v>
      </c>
    </row>
    <row r="120" spans="1:9" ht="47.25">
      <c r="A120" s="8" t="s">
        <v>183</v>
      </c>
      <c r="B120" s="15" t="s">
        <v>149</v>
      </c>
      <c r="C120" s="15" t="s">
        <v>40</v>
      </c>
      <c r="D120" s="15"/>
      <c r="E120" s="15" t="s">
        <v>398</v>
      </c>
      <c r="F120" s="15" t="s">
        <v>399</v>
      </c>
      <c r="G120" s="15"/>
      <c r="H120" s="15" t="s">
        <v>400</v>
      </c>
      <c r="I120" s="15" t="s">
        <v>401</v>
      </c>
    </row>
    <row r="121" spans="1:9" ht="15.75">
      <c r="A121" s="121" t="s">
        <v>1</v>
      </c>
      <c r="B121" s="122"/>
      <c r="C121" s="122"/>
      <c r="D121" s="122"/>
      <c r="E121" s="122"/>
      <c r="F121" s="122"/>
      <c r="G121" s="122"/>
      <c r="H121" s="122"/>
      <c r="I121" s="123"/>
    </row>
    <row r="122" spans="1:9" ht="31.5">
      <c r="A122" s="8" t="s">
        <v>189</v>
      </c>
      <c r="B122" s="11" t="s">
        <v>85</v>
      </c>
      <c r="C122" s="13" t="s">
        <v>175</v>
      </c>
      <c r="E122" s="15" t="s">
        <v>402</v>
      </c>
      <c r="F122" s="15" t="s">
        <v>403</v>
      </c>
      <c r="G122" s="11"/>
      <c r="H122" s="15" t="s">
        <v>301</v>
      </c>
      <c r="I122" s="15" t="s">
        <v>302</v>
      </c>
    </row>
    <row r="123" spans="1:9" ht="47.25">
      <c r="A123" s="8" t="s">
        <v>188</v>
      </c>
      <c r="B123" s="15" t="s">
        <v>164</v>
      </c>
      <c r="C123" s="15" t="s">
        <v>166</v>
      </c>
      <c r="D123" s="15"/>
      <c r="E123" s="15" t="s">
        <v>172</v>
      </c>
      <c r="F123" s="15" t="s">
        <v>305</v>
      </c>
      <c r="G123" s="15"/>
      <c r="H123" s="15" t="s">
        <v>404</v>
      </c>
      <c r="I123" s="15" t="s">
        <v>275</v>
      </c>
    </row>
    <row r="124" spans="1:9" ht="31.5">
      <c r="A124" s="8" t="s">
        <v>199</v>
      </c>
      <c r="B124" s="15" t="s">
        <v>222</v>
      </c>
      <c r="C124" s="15" t="s">
        <v>221</v>
      </c>
      <c r="D124" s="15"/>
      <c r="E124" s="15" t="s">
        <v>361</v>
      </c>
      <c r="F124" s="15" t="s">
        <v>362</v>
      </c>
      <c r="G124" s="15"/>
      <c r="H124" s="15" t="s">
        <v>405</v>
      </c>
      <c r="I124" s="15" t="s">
        <v>406</v>
      </c>
    </row>
    <row r="125" spans="1:9" ht="31.5">
      <c r="A125" s="8" t="s">
        <v>209</v>
      </c>
      <c r="B125" s="15" t="s">
        <v>154</v>
      </c>
      <c r="C125" s="15" t="s">
        <v>45</v>
      </c>
      <c r="D125" s="15"/>
      <c r="E125" s="15" t="s">
        <v>365</v>
      </c>
      <c r="F125" s="15" t="s">
        <v>366</v>
      </c>
      <c r="G125" s="15"/>
      <c r="H125" s="15" t="s">
        <v>363</v>
      </c>
      <c r="I125" s="15" t="s">
        <v>364</v>
      </c>
    </row>
    <row r="126" spans="1:9" ht="31.5">
      <c r="A126" s="8" t="s">
        <v>193</v>
      </c>
      <c r="B126" s="15" t="s">
        <v>165</v>
      </c>
      <c r="C126" s="15" t="s">
        <v>103</v>
      </c>
      <c r="D126" s="15"/>
      <c r="E126" s="15" t="s">
        <v>356</v>
      </c>
      <c r="F126" s="15" t="s">
        <v>338</v>
      </c>
      <c r="G126" s="15"/>
      <c r="H126" s="15" t="s">
        <v>393</v>
      </c>
      <c r="I126" s="15" t="s">
        <v>394</v>
      </c>
    </row>
    <row r="127" spans="1:9" ht="15.75">
      <c r="A127" s="8" t="s">
        <v>184</v>
      </c>
      <c r="B127" s="15"/>
      <c r="C127" s="15" t="s">
        <v>5</v>
      </c>
      <c r="D127" s="15"/>
      <c r="E127" s="15"/>
      <c r="F127" s="15" t="s">
        <v>5</v>
      </c>
      <c r="G127" s="15"/>
      <c r="H127" s="15"/>
      <c r="I127" s="15" t="s">
        <v>5</v>
      </c>
    </row>
    <row r="128" spans="1:9" ht="15.75">
      <c r="A128" s="130" t="s">
        <v>86</v>
      </c>
      <c r="B128" s="124"/>
      <c r="C128" s="124"/>
      <c r="D128" s="124"/>
      <c r="E128" s="124"/>
      <c r="F128" s="124"/>
      <c r="G128" s="124"/>
      <c r="H128" s="124"/>
      <c r="I128" s="125"/>
    </row>
    <row r="129" spans="1:9" ht="15.75">
      <c r="A129" s="121" t="s">
        <v>0</v>
      </c>
      <c r="B129" s="122" t="s">
        <v>0</v>
      </c>
      <c r="C129" s="122"/>
      <c r="D129" s="122"/>
      <c r="E129" s="122"/>
      <c r="F129" s="122"/>
      <c r="G129" s="122"/>
      <c r="H129" s="122"/>
      <c r="I129" s="123"/>
    </row>
    <row r="130" spans="1:9" ht="31.5">
      <c r="A130" s="8" t="s">
        <v>181</v>
      </c>
      <c r="B130" s="15" t="s">
        <v>137</v>
      </c>
      <c r="C130" s="15" t="s">
        <v>87</v>
      </c>
      <c r="D130" s="15"/>
      <c r="E130" s="15"/>
      <c r="F130" s="15" t="s">
        <v>419</v>
      </c>
      <c r="G130" s="15"/>
      <c r="H130" s="15"/>
      <c r="I130" s="15" t="s">
        <v>420</v>
      </c>
    </row>
    <row r="131" spans="1:9" ht="15.75">
      <c r="A131" s="8" t="s">
        <v>200</v>
      </c>
      <c r="B131" s="15" t="s">
        <v>88</v>
      </c>
      <c r="C131" s="15" t="s">
        <v>89</v>
      </c>
      <c r="D131" s="15"/>
      <c r="E131" s="15" t="s">
        <v>423</v>
      </c>
      <c r="F131" s="15" t="s">
        <v>422</v>
      </c>
      <c r="G131" s="15"/>
      <c r="H131" s="15" t="s">
        <v>308</v>
      </c>
      <c r="I131" s="15" t="s">
        <v>424</v>
      </c>
    </row>
    <row r="132" spans="1:9" ht="47.25">
      <c r="A132" s="8" t="s">
        <v>207</v>
      </c>
      <c r="B132" s="15" t="s">
        <v>168</v>
      </c>
      <c r="C132" s="15" t="s">
        <v>167</v>
      </c>
      <c r="D132" s="15"/>
      <c r="E132" s="15" t="s">
        <v>152</v>
      </c>
      <c r="F132" s="15" t="s">
        <v>34</v>
      </c>
      <c r="G132" s="15"/>
      <c r="H132" s="15" t="s">
        <v>463</v>
      </c>
      <c r="I132" s="15" t="s">
        <v>421</v>
      </c>
    </row>
    <row r="133" spans="1:9" ht="31.5">
      <c r="A133" s="8" t="s">
        <v>186</v>
      </c>
      <c r="B133" s="15" t="s">
        <v>55</v>
      </c>
      <c r="C133" s="15" t="s">
        <v>56</v>
      </c>
      <c r="D133" s="15"/>
      <c r="E133" s="15"/>
      <c r="F133" s="15" t="s">
        <v>38</v>
      </c>
      <c r="G133" s="15"/>
      <c r="H133" s="15" t="s">
        <v>464</v>
      </c>
      <c r="I133" s="15" t="s">
        <v>256</v>
      </c>
    </row>
    <row r="134" spans="1:9" ht="31.5">
      <c r="A134" s="8" t="s">
        <v>214</v>
      </c>
      <c r="B134" s="15"/>
      <c r="C134" s="15" t="s">
        <v>47</v>
      </c>
      <c r="D134" s="15"/>
      <c r="E134" s="15"/>
      <c r="F134" s="15" t="s">
        <v>298</v>
      </c>
      <c r="G134" s="15"/>
      <c r="H134" s="15"/>
      <c r="I134" s="15" t="s">
        <v>297</v>
      </c>
    </row>
    <row r="135" spans="1:9" ht="15.75">
      <c r="A135" s="8" t="s">
        <v>184</v>
      </c>
      <c r="B135" s="15"/>
      <c r="C135" s="15" t="s">
        <v>5</v>
      </c>
      <c r="D135" s="15"/>
      <c r="E135" s="15"/>
      <c r="F135" s="15" t="s">
        <v>5</v>
      </c>
      <c r="G135" s="15"/>
      <c r="H135" s="15"/>
      <c r="I135" s="15" t="s">
        <v>250</v>
      </c>
    </row>
    <row r="136" spans="1:9" ht="15.75">
      <c r="A136" s="121" t="s">
        <v>1</v>
      </c>
      <c r="B136" s="122"/>
      <c r="C136" s="122"/>
      <c r="D136" s="122"/>
      <c r="E136" s="122"/>
      <c r="F136" s="122"/>
      <c r="G136" s="122"/>
      <c r="H136" s="122"/>
      <c r="I136" s="123"/>
    </row>
    <row r="137" spans="1:9" ht="31.5">
      <c r="A137" s="8" t="s">
        <v>189</v>
      </c>
      <c r="B137" s="15" t="s">
        <v>169</v>
      </c>
      <c r="C137" s="15" t="s">
        <v>90</v>
      </c>
      <c r="D137" s="15"/>
      <c r="E137" s="15" t="s">
        <v>426</v>
      </c>
      <c r="F137" s="15" t="s">
        <v>425</v>
      </c>
      <c r="G137" s="15"/>
      <c r="H137" s="15" t="s">
        <v>428</v>
      </c>
      <c r="I137" s="15" t="s">
        <v>427</v>
      </c>
    </row>
    <row r="138" spans="1:9" ht="15.75">
      <c r="A138" s="8" t="s">
        <v>190</v>
      </c>
      <c r="B138" s="15" t="s">
        <v>170</v>
      </c>
      <c r="C138" s="15" t="s">
        <v>91</v>
      </c>
      <c r="D138" s="15"/>
      <c r="E138" s="15" t="s">
        <v>330</v>
      </c>
      <c r="F138" s="15" t="s">
        <v>430</v>
      </c>
      <c r="G138" s="15"/>
      <c r="H138" s="15" t="s">
        <v>431</v>
      </c>
      <c r="I138" s="15" t="s">
        <v>432</v>
      </c>
    </row>
    <row r="139" spans="1:9" ht="47.25">
      <c r="A139" s="8" t="s">
        <v>215</v>
      </c>
      <c r="B139" s="15" t="s">
        <v>92</v>
      </c>
      <c r="C139" s="15" t="s">
        <v>93</v>
      </c>
      <c r="D139" s="15"/>
      <c r="E139" s="15" t="s">
        <v>436</v>
      </c>
      <c r="F139" s="15" t="s">
        <v>435</v>
      </c>
      <c r="G139" s="15"/>
      <c r="H139" s="15" t="s">
        <v>434</v>
      </c>
      <c r="I139" s="15" t="s">
        <v>433</v>
      </c>
    </row>
    <row r="140" spans="1:9" ht="15.75">
      <c r="A140" s="8" t="s">
        <v>196</v>
      </c>
      <c r="B140" s="15"/>
      <c r="C140" s="15" t="s">
        <v>52</v>
      </c>
      <c r="D140" s="15"/>
      <c r="E140" s="15"/>
      <c r="F140" s="15" t="s">
        <v>437</v>
      </c>
      <c r="G140" s="15"/>
      <c r="H140" s="15"/>
      <c r="I140" s="15" t="s">
        <v>315</v>
      </c>
    </row>
    <row r="141" spans="1:9" ht="15.75">
      <c r="A141" s="8" t="s">
        <v>184</v>
      </c>
      <c r="B141" s="15"/>
      <c r="C141" s="15" t="s">
        <v>5</v>
      </c>
      <c r="D141" s="15"/>
      <c r="E141" s="15"/>
      <c r="F141" s="15" t="s">
        <v>5</v>
      </c>
      <c r="G141" s="15"/>
      <c r="H141" s="15"/>
      <c r="I141" s="15" t="s">
        <v>5</v>
      </c>
    </row>
    <row r="142" spans="1:9" ht="15.75">
      <c r="A142" s="8" t="s">
        <v>185</v>
      </c>
      <c r="B142" s="15"/>
      <c r="C142" s="15" t="s">
        <v>6</v>
      </c>
      <c r="D142" s="15"/>
      <c r="E142" s="15"/>
      <c r="F142" s="15" t="s">
        <v>6</v>
      </c>
      <c r="G142" s="15"/>
      <c r="H142" s="15"/>
      <c r="I142" s="15" t="s">
        <v>6</v>
      </c>
    </row>
    <row r="143" spans="1:9" ht="15.75">
      <c r="A143" s="127" t="s">
        <v>94</v>
      </c>
      <c r="B143" s="128"/>
      <c r="C143" s="128"/>
      <c r="D143" s="128"/>
      <c r="E143" s="128"/>
      <c r="F143" s="128"/>
      <c r="G143" s="128"/>
      <c r="H143" s="128"/>
      <c r="I143" s="129"/>
    </row>
    <row r="144" spans="1:9" ht="15.75">
      <c r="A144" s="121" t="s">
        <v>0</v>
      </c>
      <c r="B144" s="122" t="s">
        <v>0</v>
      </c>
      <c r="C144" s="122"/>
      <c r="D144" s="122"/>
      <c r="E144" s="122"/>
      <c r="F144" s="122"/>
      <c r="G144" s="122"/>
      <c r="H144" s="122"/>
      <c r="I144" s="123"/>
    </row>
    <row r="145" spans="1:9" ht="31.5">
      <c r="A145" s="8" t="s">
        <v>182</v>
      </c>
      <c r="B145" s="15" t="s">
        <v>171</v>
      </c>
      <c r="C145" s="15" t="s">
        <v>104</v>
      </c>
      <c r="D145" s="15"/>
      <c r="E145" s="15" t="s">
        <v>439</v>
      </c>
      <c r="F145" s="15" t="s">
        <v>438</v>
      </c>
      <c r="G145" s="15"/>
      <c r="H145" s="15" t="s">
        <v>441</v>
      </c>
      <c r="I145" s="15" t="s">
        <v>440</v>
      </c>
    </row>
    <row r="146" spans="1:9" ht="31.5">
      <c r="A146" s="8" t="s">
        <v>194</v>
      </c>
      <c r="B146" s="15" t="s">
        <v>28</v>
      </c>
      <c r="C146" s="15" t="s">
        <v>99</v>
      </c>
      <c r="D146" s="15"/>
      <c r="E146" s="15"/>
      <c r="F146" s="15" t="s">
        <v>442</v>
      </c>
      <c r="G146" s="15"/>
      <c r="H146" s="15"/>
      <c r="I146" s="15" t="s">
        <v>443</v>
      </c>
    </row>
    <row r="147" spans="1:9" ht="15.75">
      <c r="A147" s="8" t="s">
        <v>203</v>
      </c>
      <c r="B147" s="15" t="s">
        <v>148</v>
      </c>
      <c r="C147" s="15" t="s">
        <v>63</v>
      </c>
      <c r="D147" s="15"/>
      <c r="E147" s="15" t="s">
        <v>148</v>
      </c>
      <c r="F147" s="15" t="s">
        <v>63</v>
      </c>
      <c r="G147" s="15"/>
      <c r="H147" s="15" t="s">
        <v>148</v>
      </c>
      <c r="I147" s="15" t="s">
        <v>63</v>
      </c>
    </row>
    <row r="148" spans="1:9" ht="15.75">
      <c r="A148" s="8" t="s">
        <v>203</v>
      </c>
      <c r="B148" s="15" t="s">
        <v>142</v>
      </c>
      <c r="C148" s="15" t="s">
        <v>29</v>
      </c>
      <c r="D148" s="15"/>
      <c r="E148" s="15" t="s">
        <v>142</v>
      </c>
      <c r="F148" s="15" t="s">
        <v>29</v>
      </c>
      <c r="G148" s="15"/>
      <c r="H148" s="15" t="s">
        <v>142</v>
      </c>
      <c r="I148" s="15" t="s">
        <v>29</v>
      </c>
    </row>
    <row r="149" spans="1:9" ht="15.75">
      <c r="A149" s="8" t="s">
        <v>184</v>
      </c>
      <c r="B149" s="15"/>
      <c r="C149" s="15" t="s">
        <v>5</v>
      </c>
      <c r="D149" s="15"/>
      <c r="E149" s="15"/>
      <c r="F149" s="15" t="s">
        <v>5</v>
      </c>
      <c r="G149" s="15"/>
      <c r="H149" s="15"/>
      <c r="I149" s="15" t="s">
        <v>5</v>
      </c>
    </row>
    <row r="150" spans="1:9" ht="15.75">
      <c r="A150" s="8" t="s">
        <v>195</v>
      </c>
      <c r="B150" s="15"/>
      <c r="C150" s="15" t="s">
        <v>42</v>
      </c>
      <c r="D150" s="15">
        <v>3</v>
      </c>
      <c r="E150" s="15"/>
      <c r="F150" s="15" t="s">
        <v>444</v>
      </c>
      <c r="G150" s="15"/>
      <c r="H150" s="15"/>
      <c r="I150" s="15" t="s">
        <v>240</v>
      </c>
    </row>
    <row r="151" spans="1:9" ht="15.75">
      <c r="A151" s="121" t="s">
        <v>1</v>
      </c>
      <c r="B151" s="122"/>
      <c r="C151" s="122"/>
      <c r="D151" s="122"/>
      <c r="E151" s="122"/>
      <c r="F151" s="122"/>
      <c r="G151" s="122"/>
      <c r="H151" s="122"/>
      <c r="I151" s="123"/>
    </row>
    <row r="152" spans="1:9" ht="31.5">
      <c r="A152" s="8" t="s">
        <v>189</v>
      </c>
      <c r="B152" s="15" t="s">
        <v>95</v>
      </c>
      <c r="C152" s="15" t="s">
        <v>96</v>
      </c>
      <c r="D152" s="15"/>
      <c r="E152" s="15" t="s">
        <v>446</v>
      </c>
      <c r="F152" s="15" t="s">
        <v>445</v>
      </c>
      <c r="G152" s="15"/>
      <c r="H152" s="15" t="s">
        <v>448</v>
      </c>
      <c r="I152" s="15" t="s">
        <v>447</v>
      </c>
    </row>
    <row r="153" spans="1:9" ht="47.25">
      <c r="A153" s="8" t="s">
        <v>188</v>
      </c>
      <c r="B153" s="15" t="s">
        <v>172</v>
      </c>
      <c r="C153" s="15" t="s">
        <v>192</v>
      </c>
      <c r="D153" s="15"/>
      <c r="E153" s="15" t="s">
        <v>429</v>
      </c>
      <c r="F153" s="15" t="s">
        <v>449</v>
      </c>
      <c r="G153" s="15"/>
      <c r="H153" s="15" t="s">
        <v>451</v>
      </c>
      <c r="I153" s="15" t="s">
        <v>450</v>
      </c>
    </row>
    <row r="154" spans="1:9" ht="15.75">
      <c r="A154" s="8" t="s">
        <v>211</v>
      </c>
      <c r="B154" s="15" t="s">
        <v>173</v>
      </c>
      <c r="C154" s="15" t="s">
        <v>97</v>
      </c>
      <c r="D154" s="15"/>
      <c r="E154" s="15" t="s">
        <v>308</v>
      </c>
      <c r="F154" s="15" t="s">
        <v>309</v>
      </c>
      <c r="G154" s="15"/>
      <c r="H154" s="15" t="s">
        <v>88</v>
      </c>
      <c r="I154" s="15" t="s">
        <v>89</v>
      </c>
    </row>
    <row r="155" spans="1:9" ht="47.25">
      <c r="A155" s="8" t="s">
        <v>207</v>
      </c>
      <c r="B155" s="15" t="s">
        <v>147</v>
      </c>
      <c r="C155" s="15" t="s">
        <v>61</v>
      </c>
      <c r="D155" s="15"/>
      <c r="E155" s="15" t="s">
        <v>266</v>
      </c>
      <c r="F155" s="15" t="s">
        <v>246</v>
      </c>
      <c r="G155" s="15"/>
      <c r="H155" s="15" t="s">
        <v>453</v>
      </c>
      <c r="I155" s="15" t="s">
        <v>452</v>
      </c>
    </row>
    <row r="156" spans="1:9" ht="31.5">
      <c r="A156" s="8" t="s">
        <v>193</v>
      </c>
      <c r="B156" s="15" t="s">
        <v>162</v>
      </c>
      <c r="C156" s="15" t="s">
        <v>100</v>
      </c>
      <c r="D156" s="15"/>
      <c r="E156" s="15" t="s">
        <v>457</v>
      </c>
      <c r="F156" s="15" t="s">
        <v>454</v>
      </c>
      <c r="G156" s="15"/>
      <c r="H156" s="15" t="s">
        <v>456</v>
      </c>
      <c r="I156" s="15" t="s">
        <v>455</v>
      </c>
    </row>
    <row r="157" spans="1:9" ht="15.75">
      <c r="A157" s="8" t="s">
        <v>184</v>
      </c>
      <c r="B157" s="15"/>
      <c r="C157" s="15" t="s">
        <v>5</v>
      </c>
      <c r="D157" s="15"/>
      <c r="E157" s="15"/>
      <c r="F157" s="15" t="s">
        <v>5</v>
      </c>
      <c r="G157" s="15"/>
      <c r="H157" s="15"/>
      <c r="I157" s="15" t="s">
        <v>5</v>
      </c>
    </row>
    <row r="158" spans="1:9" ht="15.75">
      <c r="A158" s="8" t="s">
        <v>185</v>
      </c>
      <c r="B158" s="15"/>
      <c r="C158" s="15" t="s">
        <v>6</v>
      </c>
      <c r="D158" s="15"/>
      <c r="E158" s="15"/>
      <c r="F158" s="15" t="s">
        <v>6</v>
      </c>
      <c r="G158" s="15"/>
      <c r="H158" s="15"/>
      <c r="I158" s="15" t="s">
        <v>6</v>
      </c>
    </row>
    <row r="159" spans="1:9" ht="15.75">
      <c r="A159" s="7" t="s">
        <v>208</v>
      </c>
      <c r="B159" s="15" t="s">
        <v>174</v>
      </c>
      <c r="C159" s="15" t="s">
        <v>98</v>
      </c>
      <c r="D159" s="15"/>
      <c r="E159" s="15" t="s">
        <v>459</v>
      </c>
      <c r="F159" s="15" t="s">
        <v>458</v>
      </c>
      <c r="G159" s="15"/>
      <c r="H159" s="15" t="s">
        <v>460</v>
      </c>
      <c r="I159" s="15" t="s">
        <v>44</v>
      </c>
    </row>
  </sheetData>
  <sheetProtection/>
  <mergeCells count="37">
    <mergeCell ref="A68:I68"/>
    <mergeCell ref="A76:I76"/>
    <mergeCell ref="A60:I60"/>
    <mergeCell ref="A106:I106"/>
    <mergeCell ref="A121:I121"/>
    <mergeCell ref="A69:I69"/>
    <mergeCell ref="A84:I84"/>
    <mergeCell ref="A100:I100"/>
    <mergeCell ref="A115:I115"/>
    <mergeCell ref="A151:I151"/>
    <mergeCell ref="A144:I144"/>
    <mergeCell ref="A143:I143"/>
    <mergeCell ref="A136:I136"/>
    <mergeCell ref="A83:I83"/>
    <mergeCell ref="A114:I114"/>
    <mergeCell ref="A128:I128"/>
    <mergeCell ref="A129:I129"/>
    <mergeCell ref="A99:I99"/>
    <mergeCell ref="A91:I91"/>
    <mergeCell ref="H53:I53"/>
    <mergeCell ref="E3:F4"/>
    <mergeCell ref="H3:I4"/>
    <mergeCell ref="A52:I52"/>
    <mergeCell ref="A23:I23"/>
    <mergeCell ref="A37:I37"/>
    <mergeCell ref="A36:I36"/>
    <mergeCell ref="E53:F53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admin</cp:lastModifiedBy>
  <cp:lastPrinted>2021-02-02T19:16:00Z</cp:lastPrinted>
  <dcterms:created xsi:type="dcterms:W3CDTF">2020-09-15T06:15:04Z</dcterms:created>
  <dcterms:modified xsi:type="dcterms:W3CDTF">2021-02-02T19:17:10Z</dcterms:modified>
  <cp:category/>
  <cp:version/>
  <cp:contentType/>
  <cp:contentStatus/>
</cp:coreProperties>
</file>