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205" firstSheet="3" activeTab="10"/>
  </bookViews>
  <sheets>
    <sheet name="10 д 1-4 " sheetId="1" r:id="rId1"/>
    <sheet name="9 д 1-4 " sheetId="2" r:id="rId2"/>
    <sheet name="8 д 1-4 " sheetId="3" r:id="rId3"/>
    <sheet name="7 д 1-4" sheetId="4" r:id="rId4"/>
    <sheet name="6 д 1-4 " sheetId="5" r:id="rId5"/>
    <sheet name="5 д 1-4 " sheetId="6" r:id="rId6"/>
    <sheet name="4 д 1-4 " sheetId="7" r:id="rId7"/>
    <sheet name="3 д 1-4" sheetId="8" r:id="rId8"/>
    <sheet name="2 д 1-4" sheetId="9" r:id="rId9"/>
    <sheet name="1д 1-4" sheetId="10" r:id="rId10"/>
    <sheet name="титульный лист" sheetId="11" r:id="rId11"/>
  </sheets>
  <definedNames/>
  <calcPr fullCalcOnLoad="1"/>
</workbook>
</file>

<file path=xl/sharedStrings.xml><?xml version="1.0" encoding="utf-8"?>
<sst xmlns="http://schemas.openxmlformats.org/spreadsheetml/2006/main" count="414" uniqueCount="93">
  <si>
    <t>Прием пищи</t>
  </si>
  <si>
    <t>наименование блюда</t>
  </si>
  <si>
    <t>Выход блюда</t>
  </si>
  <si>
    <t>Пищевые вещества</t>
  </si>
  <si>
    <t>Энергетическая ценность (ккал)</t>
  </si>
  <si>
    <t>Б</t>
  </si>
  <si>
    <t>Ж</t>
  </si>
  <si>
    <t>У</t>
  </si>
  <si>
    <t>1 день</t>
  </si>
  <si>
    <t>Завтрак</t>
  </si>
  <si>
    <t>Чай с сахаром</t>
  </si>
  <si>
    <t>Обед</t>
  </si>
  <si>
    <t>Макароны отварные</t>
  </si>
  <si>
    <t>Компот из сухофруктов</t>
  </si>
  <si>
    <t>Хлеб пшеничный</t>
  </si>
  <si>
    <t>Всего 1 день</t>
  </si>
  <si>
    <t>завтрак</t>
  </si>
  <si>
    <t>обед</t>
  </si>
  <si>
    <t>3 день</t>
  </si>
  <si>
    <t>4 день</t>
  </si>
  <si>
    <t>Хлеб ржаной</t>
  </si>
  <si>
    <t>5 день</t>
  </si>
  <si>
    <t>Суп крестьянский с крупой</t>
  </si>
  <si>
    <t>6 день</t>
  </si>
  <si>
    <t>7 день</t>
  </si>
  <si>
    <t>Каша гречневая рассыпчатая</t>
  </si>
  <si>
    <t>8 день</t>
  </si>
  <si>
    <t>Картофельное пюре</t>
  </si>
  <si>
    <t>9 день</t>
  </si>
  <si>
    <t>10 день</t>
  </si>
  <si>
    <t xml:space="preserve">соотношения </t>
  </si>
  <si>
    <t xml:space="preserve"> </t>
  </si>
  <si>
    <t xml:space="preserve">Каша гречневая молочная </t>
  </si>
  <si>
    <t>1-4 кл</t>
  </si>
  <si>
    <t>минеральные вещества</t>
  </si>
  <si>
    <t>Ca</t>
  </si>
  <si>
    <t>Mg</t>
  </si>
  <si>
    <t>P</t>
  </si>
  <si>
    <t>Fe</t>
  </si>
  <si>
    <t>Витамины</t>
  </si>
  <si>
    <t xml:space="preserve">В </t>
  </si>
  <si>
    <t>С</t>
  </si>
  <si>
    <t>А</t>
  </si>
  <si>
    <t>Масло сливочное</t>
  </si>
  <si>
    <t>Сыр (Российский)</t>
  </si>
  <si>
    <t>Хлеб пщеничный</t>
  </si>
  <si>
    <t>ИТОГО</t>
  </si>
  <si>
    <t>Суп гороховый</t>
  </si>
  <si>
    <t>Салат с помидорами с р/м</t>
  </si>
  <si>
    <t>2 день</t>
  </si>
  <si>
    <t>Омлет натуральный</t>
  </si>
  <si>
    <t>Чай с сахаром и лимоном</t>
  </si>
  <si>
    <t>Зеленый горошек консервированный</t>
  </si>
  <si>
    <t>Сосиска отварная</t>
  </si>
  <si>
    <t>Помидор свежий в нарезке</t>
  </si>
  <si>
    <t>Плов из мяса и риса</t>
  </si>
  <si>
    <t>Сырники творожные со сметаной</t>
  </si>
  <si>
    <t>Какао с молоком</t>
  </si>
  <si>
    <t>Салат из свеклы с р/м</t>
  </si>
  <si>
    <t>Тефтели рыбные</t>
  </si>
  <si>
    <t>Кофейный напиток с молоком</t>
  </si>
  <si>
    <t>Сыр твердый</t>
  </si>
  <si>
    <t>Помидор свежий  в нарезке</t>
  </si>
  <si>
    <t>Чай с лимоном</t>
  </si>
  <si>
    <t>Огурцы свежие внарезке</t>
  </si>
  <si>
    <t>Тефтели мясные</t>
  </si>
  <si>
    <t>Вермишель отварная</t>
  </si>
  <si>
    <t>Биточки мясные</t>
  </si>
  <si>
    <t>Сок фруктовый</t>
  </si>
  <si>
    <t>Кукуруза консервированная отварная</t>
  </si>
  <si>
    <t>Салат Витаминный</t>
  </si>
  <si>
    <t>Согласовано                                                                                                      Начальник территориального отдела Управления Роспотребнадзора по Ростовской области в г. Новочеркасске, Аксайском, Багаевском, Веселовском районах                                                                              Главный государственный санитарный врач по г. Новочеркасску, Аксайскому, Багаевскому, Веселовскому районам Ростовской области  _______________А.В. Степанова                                                     "____"___________________2020 год</t>
  </si>
  <si>
    <t>Салат из свежей капусты</t>
  </si>
  <si>
    <t xml:space="preserve">Котлета </t>
  </si>
  <si>
    <t>№ рецептуры</t>
  </si>
  <si>
    <t>Рыба запеченая</t>
  </si>
  <si>
    <t>салат из свежих овощей</t>
  </si>
  <si>
    <t>Винегрет овощной</t>
  </si>
  <si>
    <t>Каша  молочная</t>
  </si>
  <si>
    <t>Рассольник ленинградский</t>
  </si>
  <si>
    <t>Компот из плодов свежих</t>
  </si>
  <si>
    <t>Салат из сол.огурцов с луком</t>
  </si>
  <si>
    <r>
      <t xml:space="preserve">Примерное 10 - дневное меню                                                                       завтраков, обедов для обучающихся 1-4 классов                                                                                                                               </t>
    </r>
    <r>
      <rPr>
        <sz val="14"/>
        <rFont val="Times New Roman"/>
        <family val="1"/>
      </rPr>
      <t>Муниципального бюджетного общеобразовательного учреждения 
Красноманычской основной общеобразовательной школы
(МБОУ Красноманычская ООШ)</t>
    </r>
    <r>
      <rPr>
        <sz val="16"/>
        <rFont val="Times New Roman"/>
        <family val="1"/>
      </rPr>
      <t xml:space="preserve">
 </t>
    </r>
  </si>
  <si>
    <t>347784 Ростовская область, Веселовский р-н</t>
  </si>
  <si>
    <t>х.Красный Маныч, ул.Центральная 128</t>
  </si>
  <si>
    <t>Суп картофельный с рисом</t>
  </si>
  <si>
    <t>оладьи из печени</t>
  </si>
  <si>
    <t>каша пщеничная</t>
  </si>
  <si>
    <t>суп картофельный с макаронами</t>
  </si>
  <si>
    <t>колбаса вареная отварная</t>
  </si>
  <si>
    <t>каша гречневая вязкая</t>
  </si>
  <si>
    <t>рыба, тушеная с овощами</t>
  </si>
  <si>
    <t xml:space="preserve">Утверждаю: 
 «_01_»___09________2020 г.
Директор МБОУ Красноманычской ООШ
______________И.П.Ермакова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</si>
</sst>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32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0">
      <alignment/>
      <protection/>
    </xf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8" fillId="12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9" borderId="1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17" fillId="45" borderId="8" applyNumberForma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19" fillId="46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/>
    </xf>
    <xf numFmtId="17" fontId="23" fillId="0" borderId="0" xfId="0" applyNumberFormat="1" applyFont="1" applyAlignment="1">
      <alignment/>
    </xf>
    <xf numFmtId="0" fontId="19" fillId="46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46" borderId="10" xfId="0" applyFont="1" applyFill="1" applyBorder="1" applyAlignment="1">
      <alignment vertical="center" wrapText="1"/>
    </xf>
    <xf numFmtId="0" fontId="19" fillId="46" borderId="12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2" fontId="19" fillId="47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19" fillId="46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2" fontId="19" fillId="47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31" fillId="47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2" fontId="19" fillId="0" borderId="14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9" fillId="47" borderId="13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19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47" borderId="16" xfId="0" applyFont="1" applyFill="1" applyBorder="1" applyAlignment="1">
      <alignment horizontal="center" vertical="center" wrapText="1"/>
    </xf>
    <xf numFmtId="0" fontId="19" fillId="47" borderId="17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9" fillId="48" borderId="16" xfId="0" applyFont="1" applyFill="1" applyBorder="1" applyAlignment="1">
      <alignment vertical="center" wrapText="1"/>
    </xf>
    <xf numFmtId="0" fontId="19" fillId="48" borderId="17" xfId="0" applyFont="1" applyFill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46" borderId="11" xfId="0" applyFont="1" applyFill="1" applyBorder="1" applyAlignment="1">
      <alignment horizontal="center" vertical="center" wrapText="1"/>
    </xf>
    <xf numFmtId="0" fontId="19" fillId="46" borderId="14" xfId="0" applyFont="1" applyFill="1" applyBorder="1" applyAlignment="1">
      <alignment horizontal="center" vertical="center" wrapText="1"/>
    </xf>
    <xf numFmtId="0" fontId="19" fillId="46" borderId="16" xfId="0" applyFont="1" applyFill="1" applyBorder="1" applyAlignment="1">
      <alignment horizontal="center" vertical="center" wrapText="1"/>
    </xf>
    <xf numFmtId="0" fontId="19" fillId="46" borderId="17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46" borderId="20" xfId="0" applyFont="1" applyFill="1" applyBorder="1" applyAlignment="1">
      <alignment horizontal="center" vertical="center" wrapText="1"/>
    </xf>
    <xf numFmtId="0" fontId="19" fillId="46" borderId="21" xfId="0" applyFont="1" applyFill="1" applyBorder="1" applyAlignment="1">
      <alignment horizontal="center" vertical="center" wrapText="1"/>
    </xf>
    <xf numFmtId="0" fontId="19" fillId="46" borderId="13" xfId="0" applyFont="1" applyFill="1" applyBorder="1" applyAlignment="1">
      <alignment horizontal="center" vertical="center" wrapText="1"/>
    </xf>
    <xf numFmtId="0" fontId="19" fillId="46" borderId="10" xfId="0" applyFont="1" applyFill="1" applyBorder="1" applyAlignment="1">
      <alignment horizontal="center" vertical="center" wrapText="1"/>
    </xf>
    <xf numFmtId="0" fontId="20" fillId="46" borderId="22" xfId="0" applyFont="1" applyFill="1" applyBorder="1" applyAlignment="1">
      <alignment horizontal="center" vertical="center" wrapText="1"/>
    </xf>
    <xf numFmtId="0" fontId="20" fillId="46" borderId="0" xfId="0" applyFont="1" applyFill="1" applyBorder="1" applyAlignment="1">
      <alignment horizontal="center" vertical="center" wrapText="1"/>
    </xf>
    <xf numFmtId="0" fontId="21" fillId="46" borderId="22" xfId="0" applyFont="1" applyFill="1" applyBorder="1" applyAlignment="1">
      <alignment horizontal="left" vertical="center" wrapText="1"/>
    </xf>
    <xf numFmtId="0" fontId="21" fillId="46" borderId="0" xfId="0" applyFont="1" applyFill="1" applyBorder="1" applyAlignment="1">
      <alignment horizontal="left" vertical="center" wrapText="1"/>
    </xf>
    <xf numFmtId="0" fontId="19" fillId="46" borderId="23" xfId="0" applyFont="1" applyFill="1" applyBorder="1" applyAlignment="1">
      <alignment horizontal="center" vertical="center" wrapText="1"/>
    </xf>
    <xf numFmtId="0" fontId="19" fillId="46" borderId="24" xfId="0" applyFont="1" applyFill="1" applyBorder="1" applyAlignment="1">
      <alignment horizontal="center" vertical="center" wrapText="1"/>
    </xf>
    <xf numFmtId="0" fontId="19" fillId="46" borderId="25" xfId="0" applyFont="1" applyFill="1" applyBorder="1" applyAlignment="1">
      <alignment horizontal="center" vertical="center" wrapText="1"/>
    </xf>
    <xf numFmtId="0" fontId="19" fillId="46" borderId="18" xfId="0" applyFont="1" applyFill="1" applyBorder="1" applyAlignment="1">
      <alignment horizontal="center" vertical="center" wrapText="1"/>
    </xf>
    <xf numFmtId="0" fontId="19" fillId="46" borderId="26" xfId="0" applyFont="1" applyFill="1" applyBorder="1" applyAlignment="1">
      <alignment horizontal="center" vertical="center" wrapText="1"/>
    </xf>
    <xf numFmtId="0" fontId="19" fillId="46" borderId="1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47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9" fillId="48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48" borderId="11" xfId="0" applyFont="1" applyFill="1" applyBorder="1" applyAlignment="1">
      <alignment vertical="center" wrapText="1"/>
    </xf>
    <xf numFmtId="0" fontId="20" fillId="46" borderId="11" xfId="0" applyFont="1" applyFill="1" applyBorder="1" applyAlignment="1">
      <alignment horizontal="center" vertical="center" wrapText="1"/>
    </xf>
    <xf numFmtId="0" fontId="21" fillId="46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</cellXfs>
  <cellStyles count="149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Excel Built-in Normal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Hyperlink" xfId="106"/>
    <cellStyle name="Currency" xfId="107"/>
    <cellStyle name="Currency [0]" xfId="108"/>
    <cellStyle name="Денежный 2" xfId="109"/>
    <cellStyle name="Денежный 2 2" xfId="110"/>
    <cellStyle name="Заголовок 1" xfId="111"/>
    <cellStyle name="Заголовок 1 2" xfId="112"/>
    <cellStyle name="Заголовок 1 3" xfId="113"/>
    <cellStyle name="Заголовок 2" xfId="114"/>
    <cellStyle name="Заголовок 2 2" xfId="115"/>
    <cellStyle name="Заголовок 2 3" xfId="116"/>
    <cellStyle name="Заголовок 3" xfId="117"/>
    <cellStyle name="Заголовок 3 2" xfId="118"/>
    <cellStyle name="Заголовок 3 3" xfId="119"/>
    <cellStyle name="Заголовок 4" xfId="120"/>
    <cellStyle name="Заголовок 4 2" xfId="121"/>
    <cellStyle name="Заголовок 4 3" xfId="122"/>
    <cellStyle name="Итог" xfId="123"/>
    <cellStyle name="Итог 2" xfId="124"/>
    <cellStyle name="Итог 3" xfId="125"/>
    <cellStyle name="Контрольная ячейка" xfId="126"/>
    <cellStyle name="Контрольная ячейка 2" xfId="127"/>
    <cellStyle name="Контрольная ячейка 3" xfId="128"/>
    <cellStyle name="Контрольная ячейка 4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Нейтральный 3" xfId="135"/>
    <cellStyle name="Нейтральный 4" xfId="136"/>
    <cellStyle name="Обычный 2" xfId="137"/>
    <cellStyle name="Обычный 3" xfId="138"/>
    <cellStyle name="Followed Hyperlink" xfId="139"/>
    <cellStyle name="Плохой" xfId="140"/>
    <cellStyle name="Плохой 2" xfId="141"/>
    <cellStyle name="Плохой 3" xfId="142"/>
    <cellStyle name="Плохой 4" xfId="143"/>
    <cellStyle name="Пояснение" xfId="144"/>
    <cellStyle name="Пояснение 2" xfId="145"/>
    <cellStyle name="Пояснение 3" xfId="146"/>
    <cellStyle name="Примечание" xfId="147"/>
    <cellStyle name="Примечание 2" xfId="148"/>
    <cellStyle name="Примечание 3" xfId="149"/>
    <cellStyle name="Percent" xfId="150"/>
    <cellStyle name="Связанная ячейка" xfId="151"/>
    <cellStyle name="Связанная ячейка 2" xfId="152"/>
    <cellStyle name="Связанная ячейка 3" xfId="153"/>
    <cellStyle name="Текст предупреждения" xfId="154"/>
    <cellStyle name="Текст предупреждения 2" xfId="155"/>
    <cellStyle name="Текст предупреждения 3" xfId="156"/>
    <cellStyle name="Comma" xfId="157"/>
    <cellStyle name="Comma [0]" xfId="158"/>
    <cellStyle name="Хороший" xfId="159"/>
    <cellStyle name="Хороший 2" xfId="160"/>
    <cellStyle name="Хороший 3" xfId="161"/>
    <cellStyle name="Хороший 4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0</xdr:row>
      <xdr:rowOff>95250</xdr:rowOff>
    </xdr:from>
    <xdr:to>
      <xdr:col>13</xdr:col>
      <xdr:colOff>571500</xdr:colOff>
      <xdr:row>7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0" y="95250"/>
          <a:ext cx="1685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7">
      <selection activeCell="A14" sqref="A14:P16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  <col min="16" max="16" width="5.375" style="0" customWidth="1"/>
  </cols>
  <sheetData>
    <row r="1" spans="1:16" ht="57" customHeight="1" thickBot="1">
      <c r="A1" s="66" t="s">
        <v>0</v>
      </c>
      <c r="B1" s="66" t="s">
        <v>1</v>
      </c>
      <c r="C1" s="69" t="s">
        <v>2</v>
      </c>
      <c r="D1" s="70"/>
      <c r="E1" s="52" t="s">
        <v>3</v>
      </c>
      <c r="F1" s="58"/>
      <c r="G1" s="53"/>
      <c r="H1" s="66" t="s">
        <v>4</v>
      </c>
      <c r="I1" s="69" t="s">
        <v>34</v>
      </c>
      <c r="J1" s="71"/>
      <c r="K1" s="71"/>
      <c r="L1" s="71"/>
      <c r="M1" s="50" t="s">
        <v>39</v>
      </c>
      <c r="N1" s="50"/>
      <c r="O1" s="51"/>
      <c r="P1" s="34" t="s">
        <v>74</v>
      </c>
    </row>
    <row r="2" spans="1:16" ht="16.5" thickBot="1">
      <c r="A2" s="67"/>
      <c r="B2" s="67"/>
      <c r="C2" s="59"/>
      <c r="D2" s="61"/>
      <c r="E2" s="1" t="s">
        <v>5</v>
      </c>
      <c r="F2" s="1" t="s">
        <v>6</v>
      </c>
      <c r="G2" s="1" t="s">
        <v>7</v>
      </c>
      <c r="H2" s="59"/>
      <c r="I2" s="5" t="s">
        <v>35</v>
      </c>
      <c r="J2" s="5" t="s">
        <v>36</v>
      </c>
      <c r="K2" s="5" t="s">
        <v>37</v>
      </c>
      <c r="L2" s="5" t="s">
        <v>38</v>
      </c>
      <c r="M2" s="5" t="s">
        <v>40</v>
      </c>
      <c r="N2" s="5" t="s">
        <v>41</v>
      </c>
      <c r="O2" s="25" t="s">
        <v>42</v>
      </c>
      <c r="P2" s="34"/>
    </row>
    <row r="3" spans="1:16" ht="12" customHeight="1" thickBot="1">
      <c r="A3" s="68"/>
      <c r="B3" s="68"/>
      <c r="C3" s="52" t="s">
        <v>33</v>
      </c>
      <c r="D3" s="53"/>
      <c r="E3" s="52"/>
      <c r="F3" s="58"/>
      <c r="G3" s="58"/>
      <c r="H3" s="53"/>
      <c r="I3" s="59"/>
      <c r="J3" s="60"/>
      <c r="K3" s="60"/>
      <c r="L3" s="61"/>
      <c r="M3" s="7"/>
      <c r="N3" s="8"/>
      <c r="O3" s="26"/>
      <c r="P3" s="34"/>
    </row>
    <row r="4" spans="1:16" ht="15.75">
      <c r="A4" s="62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1"/>
    </row>
    <row r="5" spans="1:16" ht="16.5" customHeight="1" thickBot="1">
      <c r="A5" s="64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31"/>
    </row>
    <row r="6" spans="1:16" ht="51.75" customHeight="1" thickBot="1">
      <c r="A6" s="48" t="s">
        <v>75</v>
      </c>
      <c r="B6" s="54"/>
      <c r="C6" s="55">
        <v>80</v>
      </c>
      <c r="D6" s="55"/>
      <c r="E6" s="15">
        <v>14.03</v>
      </c>
      <c r="F6" s="15">
        <v>1.9</v>
      </c>
      <c r="G6" s="15">
        <v>0.25</v>
      </c>
      <c r="H6" s="15">
        <v>74</v>
      </c>
      <c r="I6" s="15">
        <v>13.5</v>
      </c>
      <c r="J6" s="15">
        <v>10.4</v>
      </c>
      <c r="K6" s="15">
        <v>137.6</v>
      </c>
      <c r="L6" s="15">
        <v>0.57</v>
      </c>
      <c r="M6" s="14">
        <v>0.07</v>
      </c>
      <c r="N6" s="14">
        <v>0.28</v>
      </c>
      <c r="O6" s="27">
        <v>6</v>
      </c>
      <c r="P6" s="32">
        <v>383</v>
      </c>
    </row>
    <row r="7" spans="1:16" ht="27" customHeight="1" thickBot="1">
      <c r="A7" s="48" t="s">
        <v>27</v>
      </c>
      <c r="B7" s="49"/>
      <c r="C7" s="56">
        <v>150</v>
      </c>
      <c r="D7" s="57"/>
      <c r="E7" s="11">
        <v>2.86</v>
      </c>
      <c r="F7" s="11">
        <v>4.32</v>
      </c>
      <c r="G7" s="11">
        <v>23.01</v>
      </c>
      <c r="H7" s="11">
        <v>142.35</v>
      </c>
      <c r="I7" s="11">
        <v>14.64</v>
      </c>
      <c r="J7" s="11">
        <v>29.33</v>
      </c>
      <c r="K7" s="11">
        <v>79.73</v>
      </c>
      <c r="L7" s="11">
        <v>1.16</v>
      </c>
      <c r="M7" s="12">
        <v>0.15</v>
      </c>
      <c r="N7" s="13">
        <v>21</v>
      </c>
      <c r="O7" s="28">
        <v>21</v>
      </c>
      <c r="P7" s="32">
        <v>520</v>
      </c>
    </row>
    <row r="8" spans="1:16" ht="36" customHeight="1" thickBot="1">
      <c r="A8" s="48" t="s">
        <v>10</v>
      </c>
      <c r="B8" s="49"/>
      <c r="C8" s="35">
        <v>207</v>
      </c>
      <c r="D8" s="36"/>
      <c r="E8" s="11">
        <v>4.51</v>
      </c>
      <c r="F8" s="11">
        <v>1.14</v>
      </c>
      <c r="G8" s="11">
        <v>7.71</v>
      </c>
      <c r="H8" s="11">
        <v>57.33</v>
      </c>
      <c r="I8" s="11">
        <v>112.55</v>
      </c>
      <c r="J8" s="11">
        <v>9.08</v>
      </c>
      <c r="K8" s="11">
        <v>185.54</v>
      </c>
      <c r="L8" s="11">
        <v>18.42</v>
      </c>
      <c r="M8" s="12">
        <v>0.01</v>
      </c>
      <c r="N8" s="13">
        <v>3.67</v>
      </c>
      <c r="O8" s="27">
        <v>0.01</v>
      </c>
      <c r="P8" s="32">
        <v>685</v>
      </c>
    </row>
    <row r="9" spans="1:16" ht="27" customHeight="1" thickBot="1">
      <c r="A9" s="48" t="s">
        <v>43</v>
      </c>
      <c r="B9" s="49"/>
      <c r="C9" s="35">
        <v>10</v>
      </c>
      <c r="D9" s="36"/>
      <c r="E9" s="11">
        <v>0</v>
      </c>
      <c r="F9" s="11">
        <v>8.2</v>
      </c>
      <c r="G9" s="11">
        <v>0.1</v>
      </c>
      <c r="H9" s="11">
        <v>75</v>
      </c>
      <c r="I9" s="11">
        <v>1</v>
      </c>
      <c r="J9" s="11">
        <v>0</v>
      </c>
      <c r="K9" s="11">
        <v>2</v>
      </c>
      <c r="L9" s="11">
        <v>0</v>
      </c>
      <c r="M9" s="12">
        <v>0</v>
      </c>
      <c r="N9" s="13">
        <v>0</v>
      </c>
      <c r="O9" s="27">
        <v>59</v>
      </c>
      <c r="P9" s="33"/>
    </row>
    <row r="10" spans="1:16" ht="27" customHeight="1" thickBot="1">
      <c r="A10" s="48" t="s">
        <v>14</v>
      </c>
      <c r="B10" s="49"/>
      <c r="C10" s="35">
        <v>30</v>
      </c>
      <c r="D10" s="36"/>
      <c r="E10" s="11">
        <v>3.8</v>
      </c>
      <c r="F10" s="11">
        <v>0.3</v>
      </c>
      <c r="G10" s="11">
        <v>25.1</v>
      </c>
      <c r="H10" s="11">
        <v>118.4</v>
      </c>
      <c r="I10" s="11">
        <v>1.15</v>
      </c>
      <c r="J10" s="11">
        <v>42</v>
      </c>
      <c r="K10" s="11">
        <v>16.5</v>
      </c>
      <c r="L10" s="11">
        <v>1</v>
      </c>
      <c r="M10" s="12">
        <v>0.1</v>
      </c>
      <c r="N10" s="13">
        <v>0</v>
      </c>
      <c r="O10" s="27">
        <v>0</v>
      </c>
      <c r="P10" s="33"/>
    </row>
    <row r="11" spans="1:16" ht="27" customHeight="1" thickBot="1">
      <c r="A11" s="37" t="s">
        <v>46</v>
      </c>
      <c r="B11" s="38"/>
      <c r="C11" s="37">
        <f>C6+C7+C9+C10+C8</f>
        <v>477</v>
      </c>
      <c r="D11" s="38"/>
      <c r="E11" s="16">
        <f>E6+E7+E9+E10+E8</f>
        <v>25.200000000000003</v>
      </c>
      <c r="F11" s="16">
        <f>F6+F7+F9+F10+F8</f>
        <v>15.860000000000001</v>
      </c>
      <c r="G11" s="16">
        <f aca="true" t="shared" si="0" ref="G11:O11">G6+G7+G9+G10+G8</f>
        <v>56.17000000000001</v>
      </c>
      <c r="H11" s="16">
        <f t="shared" si="0"/>
        <v>467.08</v>
      </c>
      <c r="I11" s="16">
        <f t="shared" si="0"/>
        <v>142.84</v>
      </c>
      <c r="J11" s="16">
        <f t="shared" si="0"/>
        <v>90.80999999999999</v>
      </c>
      <c r="K11" s="16">
        <f t="shared" si="0"/>
        <v>421.37</v>
      </c>
      <c r="L11" s="16">
        <f t="shared" si="0"/>
        <v>21.150000000000002</v>
      </c>
      <c r="M11" s="16">
        <f t="shared" si="0"/>
        <v>0.33</v>
      </c>
      <c r="N11" s="16">
        <f t="shared" si="0"/>
        <v>24.950000000000003</v>
      </c>
      <c r="O11" s="29">
        <f t="shared" si="0"/>
        <v>86.01</v>
      </c>
      <c r="P11" s="33"/>
    </row>
    <row r="12" spans="1:16" ht="16.5" thickBot="1">
      <c r="A12" s="43" t="s">
        <v>11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33"/>
    </row>
    <row r="13" spans="1:16" ht="36" customHeight="1" thickBot="1">
      <c r="A13" s="45" t="s">
        <v>70</v>
      </c>
      <c r="B13" s="46"/>
      <c r="C13" s="35">
        <v>60</v>
      </c>
      <c r="D13" s="47"/>
      <c r="E13" s="15">
        <v>8.29</v>
      </c>
      <c r="F13" s="15">
        <v>6.8</v>
      </c>
      <c r="G13" s="15">
        <v>24.73</v>
      </c>
      <c r="H13" s="15">
        <v>198.93</v>
      </c>
      <c r="I13" s="15">
        <v>74.81</v>
      </c>
      <c r="J13" s="15">
        <v>42.79</v>
      </c>
      <c r="K13" s="15">
        <v>121.45</v>
      </c>
      <c r="L13" s="15">
        <v>3.48</v>
      </c>
      <c r="M13" s="14">
        <v>0.27</v>
      </c>
      <c r="N13" s="14">
        <v>18.95</v>
      </c>
      <c r="O13" s="27">
        <v>0.27</v>
      </c>
      <c r="P13" s="33">
        <v>40</v>
      </c>
    </row>
    <row r="14" spans="1:16" ht="32.25" customHeight="1">
      <c r="A14" s="72" t="s">
        <v>88</v>
      </c>
      <c r="B14" s="72"/>
      <c r="C14" s="55">
        <v>250</v>
      </c>
      <c r="D14" s="55"/>
      <c r="E14" s="15">
        <v>2</v>
      </c>
      <c r="F14" s="15">
        <v>5.11</v>
      </c>
      <c r="G14" s="15">
        <v>16.93</v>
      </c>
      <c r="H14" s="15">
        <v>121.75</v>
      </c>
      <c r="I14" s="15">
        <v>24.95</v>
      </c>
      <c r="J14" s="15">
        <v>26.4</v>
      </c>
      <c r="K14" s="15">
        <v>63.3</v>
      </c>
      <c r="L14" s="15">
        <v>0.94</v>
      </c>
      <c r="M14" s="14">
        <v>0.1</v>
      </c>
      <c r="N14" s="14">
        <v>7.54</v>
      </c>
      <c r="O14" s="14">
        <v>0</v>
      </c>
      <c r="P14" s="33">
        <v>132</v>
      </c>
    </row>
    <row r="15" spans="1:16" ht="33" customHeight="1">
      <c r="A15" s="72" t="s">
        <v>89</v>
      </c>
      <c r="B15" s="72"/>
      <c r="C15" s="55">
        <v>80</v>
      </c>
      <c r="D15" s="55"/>
      <c r="E15" s="15">
        <v>17.92</v>
      </c>
      <c r="F15" s="15">
        <v>14.58</v>
      </c>
      <c r="G15" s="15">
        <v>5.62</v>
      </c>
      <c r="H15" s="15">
        <v>225</v>
      </c>
      <c r="I15" s="15">
        <v>56.1</v>
      </c>
      <c r="J15" s="15">
        <v>23.9</v>
      </c>
      <c r="K15" s="15">
        <v>138.2</v>
      </c>
      <c r="L15" s="15">
        <v>1.77</v>
      </c>
      <c r="M15" s="14">
        <v>0.06</v>
      </c>
      <c r="N15" s="14">
        <v>0.54</v>
      </c>
      <c r="O15" s="14">
        <v>43</v>
      </c>
      <c r="P15" s="33">
        <v>492</v>
      </c>
    </row>
    <row r="16" spans="1:16" ht="36.75" customHeight="1" thickBot="1">
      <c r="A16" s="72" t="s">
        <v>90</v>
      </c>
      <c r="B16" s="72"/>
      <c r="C16" s="55">
        <v>150</v>
      </c>
      <c r="D16" s="55"/>
      <c r="E16" s="15">
        <v>4.5</v>
      </c>
      <c r="F16" s="15">
        <v>5.1</v>
      </c>
      <c r="G16" s="15">
        <v>21.5</v>
      </c>
      <c r="H16" s="15">
        <v>151</v>
      </c>
      <c r="I16" s="15">
        <v>18</v>
      </c>
      <c r="J16" s="15">
        <v>73.5</v>
      </c>
      <c r="K16" s="15">
        <v>37.17</v>
      </c>
      <c r="L16" s="15">
        <v>2.4</v>
      </c>
      <c r="M16" s="14">
        <v>0.06</v>
      </c>
      <c r="N16" s="14">
        <v>0</v>
      </c>
      <c r="O16" s="14">
        <v>21</v>
      </c>
      <c r="P16" s="33">
        <v>516</v>
      </c>
    </row>
    <row r="17" spans="1:16" ht="36.75" customHeight="1" thickBot="1">
      <c r="A17" s="41" t="s">
        <v>68</v>
      </c>
      <c r="B17" s="42"/>
      <c r="C17" s="35">
        <v>200</v>
      </c>
      <c r="D17" s="36"/>
      <c r="E17" s="11">
        <v>1.2</v>
      </c>
      <c r="F17" s="11">
        <v>0</v>
      </c>
      <c r="G17" s="11">
        <v>23.4</v>
      </c>
      <c r="H17" s="11">
        <v>84</v>
      </c>
      <c r="I17" s="11">
        <v>12</v>
      </c>
      <c r="J17" s="11">
        <v>0</v>
      </c>
      <c r="K17" s="11">
        <v>2.4</v>
      </c>
      <c r="L17" s="11">
        <v>0.8</v>
      </c>
      <c r="M17" s="12">
        <v>0.02</v>
      </c>
      <c r="N17" s="13">
        <v>0</v>
      </c>
      <c r="O17" s="27">
        <v>0</v>
      </c>
      <c r="P17" s="33"/>
    </row>
    <row r="18" spans="1:16" ht="27" customHeight="1" thickBot="1">
      <c r="A18" s="41" t="s">
        <v>45</v>
      </c>
      <c r="B18" s="42"/>
      <c r="C18" s="35">
        <v>30</v>
      </c>
      <c r="D18" s="36"/>
      <c r="E18" s="11">
        <v>3.8</v>
      </c>
      <c r="F18" s="11">
        <v>0.3</v>
      </c>
      <c r="G18" s="11">
        <v>25.1</v>
      </c>
      <c r="H18" s="11">
        <v>118.4</v>
      </c>
      <c r="I18" s="11">
        <v>1.15</v>
      </c>
      <c r="J18" s="11">
        <v>42</v>
      </c>
      <c r="K18" s="11">
        <v>16.5</v>
      </c>
      <c r="L18" s="11">
        <v>1</v>
      </c>
      <c r="M18" s="12">
        <v>0.1</v>
      </c>
      <c r="N18" s="13">
        <v>0</v>
      </c>
      <c r="O18" s="27">
        <v>0</v>
      </c>
      <c r="P18" s="33"/>
    </row>
    <row r="19" spans="1:16" ht="27" customHeight="1" thickBot="1">
      <c r="A19" s="41" t="s">
        <v>20</v>
      </c>
      <c r="B19" s="42"/>
      <c r="C19" s="35">
        <v>30</v>
      </c>
      <c r="D19" s="36"/>
      <c r="E19" s="11">
        <v>3.3</v>
      </c>
      <c r="F19" s="11">
        <v>0.5</v>
      </c>
      <c r="G19" s="11">
        <v>20.1</v>
      </c>
      <c r="H19" s="11">
        <v>95</v>
      </c>
      <c r="I19" s="11">
        <v>19</v>
      </c>
      <c r="J19" s="11">
        <v>78</v>
      </c>
      <c r="K19" s="11">
        <v>24.5</v>
      </c>
      <c r="L19" s="11">
        <v>1.3</v>
      </c>
      <c r="M19" s="12">
        <v>0.1</v>
      </c>
      <c r="N19" s="13">
        <v>0</v>
      </c>
      <c r="O19" s="27">
        <v>0</v>
      </c>
      <c r="P19" s="33"/>
    </row>
    <row r="20" spans="1:16" ht="27" customHeight="1" thickBot="1">
      <c r="A20" s="37" t="s">
        <v>46</v>
      </c>
      <c r="B20" s="38"/>
      <c r="C20" s="37">
        <f>C13+C14+C15+C18+C19+C17+C16</f>
        <v>800</v>
      </c>
      <c r="D20" s="38"/>
      <c r="E20" s="16">
        <f>E13+E14+E15+E18+E19+E17+E16</f>
        <v>41.01</v>
      </c>
      <c r="F20" s="16">
        <f>F13+F14+F15+F18+F19+F17+F16</f>
        <v>32.39</v>
      </c>
      <c r="G20" s="16">
        <f aca="true" t="shared" si="1" ref="G20:O20">G13+G14+G15+G18+G19+G17+G16</f>
        <v>137.38</v>
      </c>
      <c r="H20" s="16">
        <f t="shared" si="1"/>
        <v>994.08</v>
      </c>
      <c r="I20" s="16">
        <f t="shared" si="1"/>
        <v>206.01000000000002</v>
      </c>
      <c r="J20" s="16">
        <f t="shared" si="1"/>
        <v>286.59000000000003</v>
      </c>
      <c r="K20" s="16">
        <f t="shared" si="1"/>
        <v>403.52</v>
      </c>
      <c r="L20" s="16">
        <f t="shared" si="1"/>
        <v>11.690000000000001</v>
      </c>
      <c r="M20" s="16">
        <f t="shared" si="1"/>
        <v>0.71</v>
      </c>
      <c r="N20" s="16">
        <f t="shared" si="1"/>
        <v>27.029999999999998</v>
      </c>
      <c r="O20" s="29">
        <f t="shared" si="1"/>
        <v>64.27000000000001</v>
      </c>
      <c r="P20" s="33"/>
    </row>
    <row r="21" spans="1:16" ht="16.5" customHeight="1" thickBot="1">
      <c r="A21" s="39" t="s">
        <v>15</v>
      </c>
      <c r="B21" s="40"/>
      <c r="C21" s="39"/>
      <c r="D21" s="40"/>
      <c r="E21" s="17">
        <f aca="true" t="shared" si="2" ref="E21:O21">E11+E20</f>
        <v>66.21000000000001</v>
      </c>
      <c r="F21" s="17">
        <f t="shared" si="2"/>
        <v>48.25</v>
      </c>
      <c r="G21" s="17">
        <f t="shared" si="2"/>
        <v>193.55</v>
      </c>
      <c r="H21" s="17">
        <f t="shared" si="2"/>
        <v>1461.16</v>
      </c>
      <c r="I21" s="17">
        <f t="shared" si="2"/>
        <v>348.85</v>
      </c>
      <c r="J21" s="17">
        <f t="shared" si="2"/>
        <v>377.40000000000003</v>
      </c>
      <c r="K21" s="17">
        <f t="shared" si="2"/>
        <v>824.89</v>
      </c>
      <c r="L21" s="17">
        <f t="shared" si="2"/>
        <v>32.84</v>
      </c>
      <c r="M21" s="17">
        <f t="shared" si="2"/>
        <v>1.04</v>
      </c>
      <c r="N21" s="17">
        <f t="shared" si="2"/>
        <v>51.980000000000004</v>
      </c>
      <c r="O21" s="30">
        <f t="shared" si="2"/>
        <v>150.28000000000003</v>
      </c>
      <c r="P21" s="33"/>
    </row>
    <row r="22" ht="15">
      <c r="A22" s="2"/>
    </row>
    <row r="23" spans="1:8" ht="12.75">
      <c r="A23" t="s">
        <v>16</v>
      </c>
      <c r="F23" s="3"/>
      <c r="H23">
        <f>(H6+H7+H10+H9)*100/1800</f>
        <v>22.76388888888889</v>
      </c>
    </row>
    <row r="24" spans="1:8" ht="12.75">
      <c r="A24" t="s">
        <v>17</v>
      </c>
      <c r="F24" s="3"/>
      <c r="H24">
        <f>(H13+H14+H15+H18+H19)*100/1800</f>
        <v>42.17111111111111</v>
      </c>
    </row>
    <row r="25" ht="12.75">
      <c r="F25" s="4"/>
    </row>
    <row r="26" spans="1:7" ht="12.75">
      <c r="A26" t="s">
        <v>30</v>
      </c>
      <c r="E26">
        <f>E21*4*100/H21</f>
        <v>18.125325084179693</v>
      </c>
      <c r="F26">
        <f>F21*9*100/H21</f>
        <v>29.719537901393412</v>
      </c>
      <c r="G26">
        <f>G21*4*100/H21</f>
        <v>52.98529935120041</v>
      </c>
    </row>
    <row r="28" spans="5:7" ht="12.75">
      <c r="E28" s="4" t="s">
        <v>31</v>
      </c>
      <c r="F28" s="3"/>
      <c r="G28" s="3"/>
    </row>
  </sheetData>
  <sheetProtection/>
  <mergeCells count="44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C14:D14"/>
    <mergeCell ref="A15:B15"/>
    <mergeCell ref="A8:B8"/>
    <mergeCell ref="C8:D8"/>
    <mergeCell ref="A9:B9"/>
    <mergeCell ref="C9:D9"/>
    <mergeCell ref="A10:B10"/>
    <mergeCell ref="C10:D10"/>
    <mergeCell ref="C17:D17"/>
    <mergeCell ref="A18:B18"/>
    <mergeCell ref="A11:B11"/>
    <mergeCell ref="C11:D11"/>
    <mergeCell ref="A19:B19"/>
    <mergeCell ref="C19:D19"/>
    <mergeCell ref="A12:O12"/>
    <mergeCell ref="A13:B13"/>
    <mergeCell ref="C13:D13"/>
    <mergeCell ref="A14:B14"/>
    <mergeCell ref="P1:P3"/>
    <mergeCell ref="C18:D18"/>
    <mergeCell ref="C15:D15"/>
    <mergeCell ref="A20:B20"/>
    <mergeCell ref="C20:D20"/>
    <mergeCell ref="A21:B21"/>
    <mergeCell ref="C21:D21"/>
    <mergeCell ref="A16:B16"/>
    <mergeCell ref="C16:D16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4">
      <selection activeCell="A14" sqref="A14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50" t="s">
        <v>0</v>
      </c>
      <c r="B1" s="50" t="s">
        <v>1</v>
      </c>
      <c r="C1" s="50" t="s">
        <v>2</v>
      </c>
      <c r="D1" s="50"/>
      <c r="E1" s="50" t="s">
        <v>3</v>
      </c>
      <c r="F1" s="50"/>
      <c r="G1" s="50"/>
      <c r="H1" s="50" t="s">
        <v>4</v>
      </c>
      <c r="I1" s="50" t="s">
        <v>34</v>
      </c>
      <c r="J1" s="50"/>
      <c r="K1" s="50"/>
      <c r="L1" s="50"/>
      <c r="M1" s="50" t="s">
        <v>39</v>
      </c>
      <c r="N1" s="50"/>
      <c r="O1" s="50"/>
      <c r="P1" s="34" t="s">
        <v>74</v>
      </c>
    </row>
    <row r="2" spans="1:16" ht="15.75">
      <c r="A2" s="50"/>
      <c r="B2" s="50"/>
      <c r="C2" s="50"/>
      <c r="D2" s="50"/>
      <c r="E2" s="5" t="s">
        <v>5</v>
      </c>
      <c r="F2" s="5" t="s">
        <v>6</v>
      </c>
      <c r="G2" s="5" t="s">
        <v>7</v>
      </c>
      <c r="H2" s="50"/>
      <c r="I2" s="5" t="s">
        <v>35</v>
      </c>
      <c r="J2" s="5" t="s">
        <v>36</v>
      </c>
      <c r="K2" s="5" t="s">
        <v>37</v>
      </c>
      <c r="L2" s="5" t="s">
        <v>38</v>
      </c>
      <c r="M2" s="5" t="s">
        <v>40</v>
      </c>
      <c r="N2" s="5" t="s">
        <v>41</v>
      </c>
      <c r="O2" s="9" t="s">
        <v>42</v>
      </c>
      <c r="P2" s="34"/>
    </row>
    <row r="3" spans="1:16" ht="12" customHeight="1">
      <c r="A3" s="50"/>
      <c r="B3" s="50"/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18"/>
      <c r="N3" s="18"/>
      <c r="O3" s="19"/>
      <c r="P3" s="34"/>
    </row>
    <row r="4" spans="1:16" ht="15.75">
      <c r="A4" s="79" t="s">
        <v>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1"/>
    </row>
    <row r="5" spans="1:16" ht="16.5" customHeight="1">
      <c r="A5" s="80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1"/>
    </row>
    <row r="6" spans="1:16" ht="47.25" customHeight="1">
      <c r="A6" s="72" t="s">
        <v>32</v>
      </c>
      <c r="B6" s="72"/>
      <c r="C6" s="55">
        <v>200</v>
      </c>
      <c r="D6" s="55"/>
      <c r="E6" s="10">
        <v>5.97</v>
      </c>
      <c r="F6" s="10">
        <v>5.48</v>
      </c>
      <c r="G6" s="10">
        <v>17.08</v>
      </c>
      <c r="H6" s="10">
        <v>141.6</v>
      </c>
      <c r="I6" s="10">
        <v>160.88</v>
      </c>
      <c r="J6" s="10">
        <v>46.46</v>
      </c>
      <c r="K6" s="10">
        <v>165.66</v>
      </c>
      <c r="L6" s="10">
        <v>1.13</v>
      </c>
      <c r="M6" s="6">
        <v>0.11</v>
      </c>
      <c r="N6" s="6">
        <v>0.91</v>
      </c>
      <c r="O6" s="6">
        <v>30.6</v>
      </c>
      <c r="P6" s="32">
        <v>311</v>
      </c>
    </row>
    <row r="7" spans="1:16" ht="27" customHeight="1">
      <c r="A7" s="72" t="s">
        <v>10</v>
      </c>
      <c r="B7" s="72"/>
      <c r="C7" s="55">
        <v>200</v>
      </c>
      <c r="D7" s="55"/>
      <c r="E7" s="15">
        <v>0.2</v>
      </c>
      <c r="F7" s="15">
        <v>0</v>
      </c>
      <c r="G7" s="15">
        <v>14</v>
      </c>
      <c r="H7" s="15">
        <v>28</v>
      </c>
      <c r="I7" s="15">
        <v>6</v>
      </c>
      <c r="J7" s="15">
        <v>0</v>
      </c>
      <c r="K7" s="15">
        <v>0</v>
      </c>
      <c r="L7" s="15">
        <v>0.4</v>
      </c>
      <c r="M7" s="14">
        <v>0</v>
      </c>
      <c r="N7" s="14">
        <v>0</v>
      </c>
      <c r="O7" s="14">
        <v>0</v>
      </c>
      <c r="P7" s="32">
        <v>685</v>
      </c>
    </row>
    <row r="8" spans="1:16" ht="27" customHeight="1">
      <c r="A8" s="72" t="s">
        <v>43</v>
      </c>
      <c r="B8" s="72"/>
      <c r="C8" s="55">
        <v>10</v>
      </c>
      <c r="D8" s="55"/>
      <c r="E8" s="15">
        <v>0</v>
      </c>
      <c r="F8" s="15">
        <v>8.2</v>
      </c>
      <c r="G8" s="15">
        <v>0.1</v>
      </c>
      <c r="H8" s="15">
        <v>75</v>
      </c>
      <c r="I8" s="15">
        <v>1</v>
      </c>
      <c r="J8" s="15">
        <v>0</v>
      </c>
      <c r="K8" s="15">
        <v>2</v>
      </c>
      <c r="L8" s="15">
        <v>0</v>
      </c>
      <c r="M8" s="14">
        <v>0</v>
      </c>
      <c r="N8" s="14">
        <v>0</v>
      </c>
      <c r="O8" s="14">
        <v>59</v>
      </c>
      <c r="P8" s="32"/>
    </row>
    <row r="9" spans="1:16" ht="27" customHeight="1">
      <c r="A9" s="72" t="s">
        <v>44</v>
      </c>
      <c r="B9" s="72"/>
      <c r="C9" s="55">
        <v>15</v>
      </c>
      <c r="D9" s="55"/>
      <c r="E9" s="15">
        <v>3.48</v>
      </c>
      <c r="F9" s="15">
        <v>4.43</v>
      </c>
      <c r="G9" s="15">
        <v>0</v>
      </c>
      <c r="H9" s="15">
        <v>54.6</v>
      </c>
      <c r="I9" s="15">
        <v>132</v>
      </c>
      <c r="J9" s="15">
        <v>5.25</v>
      </c>
      <c r="K9" s="15">
        <v>75</v>
      </c>
      <c r="L9" s="15">
        <v>0.15</v>
      </c>
      <c r="M9" s="14">
        <v>0.01</v>
      </c>
      <c r="N9" s="14">
        <v>0.11</v>
      </c>
      <c r="O9" s="14">
        <v>39</v>
      </c>
      <c r="P9" s="33"/>
    </row>
    <row r="10" spans="1:16" ht="27" customHeight="1">
      <c r="A10" s="72" t="s">
        <v>45</v>
      </c>
      <c r="B10" s="72"/>
      <c r="C10" s="55">
        <v>30</v>
      </c>
      <c r="D10" s="55"/>
      <c r="E10" s="15">
        <v>3.8</v>
      </c>
      <c r="F10" s="15">
        <v>0.3</v>
      </c>
      <c r="G10" s="15">
        <v>25.1</v>
      </c>
      <c r="H10" s="15">
        <v>118.4</v>
      </c>
      <c r="I10" s="15">
        <v>11.5</v>
      </c>
      <c r="J10" s="15">
        <v>42</v>
      </c>
      <c r="K10" s="15">
        <v>16.5</v>
      </c>
      <c r="L10" s="15">
        <v>1</v>
      </c>
      <c r="M10" s="14">
        <v>0.1</v>
      </c>
      <c r="N10" s="14">
        <v>0</v>
      </c>
      <c r="O10" s="14">
        <v>0</v>
      </c>
      <c r="P10" s="33"/>
    </row>
    <row r="11" spans="1:16" ht="27" customHeight="1">
      <c r="A11" s="73" t="s">
        <v>46</v>
      </c>
      <c r="B11" s="73"/>
      <c r="C11" s="73">
        <f>C6+C7+C8+C9+C10</f>
        <v>455</v>
      </c>
      <c r="D11" s="73"/>
      <c r="E11" s="20">
        <f aca="true" t="shared" si="0" ref="E11:O11">E6+E7+E8+E9+E10</f>
        <v>13.45</v>
      </c>
      <c r="F11" s="20">
        <f t="shared" si="0"/>
        <v>18.41</v>
      </c>
      <c r="G11" s="20">
        <f t="shared" si="0"/>
        <v>56.28</v>
      </c>
      <c r="H11" s="20">
        <f t="shared" si="0"/>
        <v>417.6</v>
      </c>
      <c r="I11" s="20">
        <f t="shared" si="0"/>
        <v>311.38</v>
      </c>
      <c r="J11" s="20">
        <f t="shared" si="0"/>
        <v>93.71000000000001</v>
      </c>
      <c r="K11" s="20">
        <f t="shared" si="0"/>
        <v>259.15999999999997</v>
      </c>
      <c r="L11" s="20">
        <f t="shared" si="0"/>
        <v>2.6799999999999997</v>
      </c>
      <c r="M11" s="20">
        <f t="shared" si="0"/>
        <v>0.22</v>
      </c>
      <c r="N11" s="20">
        <f t="shared" si="0"/>
        <v>1.02</v>
      </c>
      <c r="O11" s="20">
        <f t="shared" si="0"/>
        <v>128.6</v>
      </c>
      <c r="P11" s="33"/>
    </row>
    <row r="12" spans="1:16" ht="15.75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3"/>
    </row>
    <row r="13" spans="1:16" ht="36" customHeight="1">
      <c r="A13" s="76" t="s">
        <v>48</v>
      </c>
      <c r="B13" s="76"/>
      <c r="C13" s="55">
        <v>60</v>
      </c>
      <c r="D13" s="55"/>
      <c r="E13" s="15">
        <v>0.68</v>
      </c>
      <c r="F13" s="15">
        <v>3.71</v>
      </c>
      <c r="G13" s="15">
        <v>2.83</v>
      </c>
      <c r="H13" s="15">
        <v>47.46</v>
      </c>
      <c r="I13" s="15">
        <v>10.55</v>
      </c>
      <c r="J13" s="15">
        <v>10.67</v>
      </c>
      <c r="K13" s="15">
        <v>19.73</v>
      </c>
      <c r="L13" s="15">
        <v>0.5</v>
      </c>
      <c r="M13" s="14">
        <v>0.04</v>
      </c>
      <c r="N13" s="14">
        <v>12.25</v>
      </c>
      <c r="O13" s="14">
        <v>0</v>
      </c>
      <c r="P13" s="33">
        <v>19</v>
      </c>
    </row>
    <row r="14" spans="1:16" ht="35.25" customHeight="1">
      <c r="A14" s="72" t="s">
        <v>22</v>
      </c>
      <c r="B14" s="72"/>
      <c r="C14" s="55">
        <v>250</v>
      </c>
      <c r="D14" s="55"/>
      <c r="E14" s="15">
        <v>5.99</v>
      </c>
      <c r="F14" s="15">
        <v>7.54</v>
      </c>
      <c r="G14" s="15">
        <v>15.53</v>
      </c>
      <c r="H14" s="15">
        <v>148.28</v>
      </c>
      <c r="I14" s="15">
        <v>40.09</v>
      </c>
      <c r="J14" s="15">
        <v>6.78</v>
      </c>
      <c r="K14" s="15">
        <v>43.73</v>
      </c>
      <c r="L14" s="15">
        <v>0.38</v>
      </c>
      <c r="M14" s="14">
        <v>0.08</v>
      </c>
      <c r="N14" s="14">
        <v>0.04</v>
      </c>
      <c r="O14" s="14">
        <v>1.28</v>
      </c>
      <c r="P14" s="33">
        <v>201</v>
      </c>
    </row>
    <row r="15" spans="1:16" ht="27" customHeight="1">
      <c r="A15" s="72" t="s">
        <v>53</v>
      </c>
      <c r="B15" s="72"/>
      <c r="C15" s="55">
        <v>80</v>
      </c>
      <c r="D15" s="55"/>
      <c r="E15" s="15">
        <v>8.32</v>
      </c>
      <c r="F15" s="15">
        <v>16</v>
      </c>
      <c r="G15" s="15">
        <v>16.96</v>
      </c>
      <c r="H15" s="15">
        <v>179.2</v>
      </c>
      <c r="I15" s="15">
        <v>19.2</v>
      </c>
      <c r="J15" s="15">
        <v>16</v>
      </c>
      <c r="K15" s="15">
        <v>127.2</v>
      </c>
      <c r="L15" s="15">
        <v>1.44</v>
      </c>
      <c r="M15" s="14">
        <v>0.03</v>
      </c>
      <c r="N15" s="14">
        <v>0</v>
      </c>
      <c r="O15" s="14">
        <v>0</v>
      </c>
      <c r="P15" s="32">
        <v>413</v>
      </c>
    </row>
    <row r="16" spans="1:16" ht="27" customHeight="1">
      <c r="A16" s="72" t="s">
        <v>12</v>
      </c>
      <c r="B16" s="72"/>
      <c r="C16" s="55">
        <v>150</v>
      </c>
      <c r="D16" s="55"/>
      <c r="E16" s="10">
        <v>5.52</v>
      </c>
      <c r="F16" s="10">
        <v>4.52</v>
      </c>
      <c r="G16" s="10">
        <v>26.45</v>
      </c>
      <c r="H16" s="10">
        <v>168.45</v>
      </c>
      <c r="I16" s="10">
        <v>4.86</v>
      </c>
      <c r="J16" s="10">
        <v>21.12</v>
      </c>
      <c r="K16" s="10">
        <v>37.17</v>
      </c>
      <c r="L16" s="10">
        <v>1.11</v>
      </c>
      <c r="M16" s="14">
        <v>0.06</v>
      </c>
      <c r="N16" s="14">
        <v>0</v>
      </c>
      <c r="O16" s="14">
        <v>21</v>
      </c>
      <c r="P16" s="32">
        <v>516</v>
      </c>
    </row>
    <row r="17" spans="1:16" ht="31.5" customHeight="1">
      <c r="A17" s="72" t="s">
        <v>13</v>
      </c>
      <c r="B17" s="72"/>
      <c r="C17" s="55">
        <v>200</v>
      </c>
      <c r="D17" s="55"/>
      <c r="E17" s="15">
        <v>0.04</v>
      </c>
      <c r="F17" s="15">
        <v>0</v>
      </c>
      <c r="G17" s="15">
        <v>24.76</v>
      </c>
      <c r="H17" s="15">
        <v>94.2</v>
      </c>
      <c r="I17" s="15">
        <v>6.4</v>
      </c>
      <c r="J17" s="15">
        <v>0</v>
      </c>
      <c r="K17" s="15">
        <v>3.6</v>
      </c>
      <c r="L17" s="15">
        <v>0.18</v>
      </c>
      <c r="M17" s="14">
        <v>0.01</v>
      </c>
      <c r="N17" s="14">
        <v>1.08</v>
      </c>
      <c r="O17" s="14">
        <v>0</v>
      </c>
      <c r="P17" s="33">
        <v>639</v>
      </c>
    </row>
    <row r="18" spans="1:16" ht="27" customHeight="1">
      <c r="A18" s="72" t="s">
        <v>45</v>
      </c>
      <c r="B18" s="72"/>
      <c r="C18" s="55">
        <v>30</v>
      </c>
      <c r="D18" s="55"/>
      <c r="E18" s="15">
        <v>3.8</v>
      </c>
      <c r="F18" s="15">
        <v>0.3</v>
      </c>
      <c r="G18" s="15">
        <v>25.1</v>
      </c>
      <c r="H18" s="15">
        <v>118.4</v>
      </c>
      <c r="I18" s="15">
        <v>11.5</v>
      </c>
      <c r="J18" s="15">
        <v>42</v>
      </c>
      <c r="K18" s="15">
        <v>16.5</v>
      </c>
      <c r="L18" s="15">
        <v>1</v>
      </c>
      <c r="M18" s="14">
        <v>0.1</v>
      </c>
      <c r="N18" s="14">
        <v>0</v>
      </c>
      <c r="O18" s="14">
        <v>0</v>
      </c>
      <c r="P18" s="33"/>
    </row>
    <row r="19" spans="1:16" ht="27" customHeight="1">
      <c r="A19" s="72" t="s">
        <v>20</v>
      </c>
      <c r="B19" s="72"/>
      <c r="C19" s="55">
        <v>30</v>
      </c>
      <c r="D19" s="55"/>
      <c r="E19" s="15">
        <v>3.3</v>
      </c>
      <c r="F19" s="15">
        <v>0.5</v>
      </c>
      <c r="G19" s="15">
        <v>20.1</v>
      </c>
      <c r="H19" s="15">
        <v>95</v>
      </c>
      <c r="I19" s="15">
        <v>19</v>
      </c>
      <c r="J19" s="15">
        <v>78</v>
      </c>
      <c r="K19" s="15">
        <v>24.5</v>
      </c>
      <c r="L19" s="15">
        <v>1.3</v>
      </c>
      <c r="M19" s="14">
        <v>0.1</v>
      </c>
      <c r="N19" s="14">
        <v>0</v>
      </c>
      <c r="O19" s="14">
        <v>0</v>
      </c>
      <c r="P19" s="33"/>
    </row>
    <row r="20" spans="1:15" ht="27" customHeight="1">
      <c r="A20" s="73" t="s">
        <v>46</v>
      </c>
      <c r="B20" s="73"/>
      <c r="C20" s="73">
        <f>C13+C14+C15+C16+C17+C18+C19</f>
        <v>800</v>
      </c>
      <c r="D20" s="73"/>
      <c r="E20" s="20">
        <f aca="true" t="shared" si="1" ref="E20:O20">E13+E14+E15+E16+E17+E18+E19</f>
        <v>27.65</v>
      </c>
      <c r="F20" s="20">
        <f t="shared" si="1"/>
        <v>32.57</v>
      </c>
      <c r="G20" s="20">
        <f t="shared" si="1"/>
        <v>131.73</v>
      </c>
      <c r="H20" s="20">
        <f t="shared" si="1"/>
        <v>850.99</v>
      </c>
      <c r="I20" s="20">
        <f t="shared" si="1"/>
        <v>111.60000000000001</v>
      </c>
      <c r="J20" s="20">
        <f t="shared" si="1"/>
        <v>174.57</v>
      </c>
      <c r="K20" s="20">
        <f t="shared" si="1"/>
        <v>272.42999999999995</v>
      </c>
      <c r="L20" s="20">
        <f t="shared" si="1"/>
        <v>5.909999999999999</v>
      </c>
      <c r="M20" s="20">
        <f t="shared" si="1"/>
        <v>0.42000000000000004</v>
      </c>
      <c r="N20" s="20">
        <f t="shared" si="1"/>
        <v>13.37</v>
      </c>
      <c r="O20" s="20">
        <f t="shared" si="1"/>
        <v>22.28</v>
      </c>
    </row>
    <row r="21" spans="1:15" ht="15.75">
      <c r="A21" s="74" t="s">
        <v>15</v>
      </c>
      <c r="B21" s="74"/>
      <c r="C21" s="74"/>
      <c r="D21" s="74"/>
      <c r="E21" s="21">
        <f aca="true" t="shared" si="2" ref="E21:O21">E11+E20</f>
        <v>41.099999999999994</v>
      </c>
      <c r="F21" s="21">
        <f t="shared" si="2"/>
        <v>50.980000000000004</v>
      </c>
      <c r="G21" s="21">
        <f t="shared" si="2"/>
        <v>188.01</v>
      </c>
      <c r="H21" s="21">
        <f t="shared" si="2"/>
        <v>1268.5900000000001</v>
      </c>
      <c r="I21" s="21">
        <f t="shared" si="2"/>
        <v>422.98</v>
      </c>
      <c r="J21" s="21">
        <f t="shared" si="2"/>
        <v>268.28</v>
      </c>
      <c r="K21" s="21">
        <f t="shared" si="2"/>
        <v>531.5899999999999</v>
      </c>
      <c r="L21" s="21">
        <f t="shared" si="2"/>
        <v>8.59</v>
      </c>
      <c r="M21" s="21">
        <f t="shared" si="2"/>
        <v>0.64</v>
      </c>
      <c r="N21" s="21">
        <f t="shared" si="2"/>
        <v>14.389999999999999</v>
      </c>
      <c r="O21" s="21">
        <f t="shared" si="2"/>
        <v>150.88</v>
      </c>
    </row>
    <row r="22" ht="15">
      <c r="A22" s="2"/>
    </row>
    <row r="23" spans="1:8" ht="12.75">
      <c r="A23" t="s">
        <v>16</v>
      </c>
      <c r="F23" s="3"/>
      <c r="H23">
        <f>(H6+H7+H10+H8+H9)*100/1800</f>
        <v>23.2</v>
      </c>
    </row>
    <row r="24" spans="1:8" ht="12.75">
      <c r="A24" t="s">
        <v>17</v>
      </c>
      <c r="F24" s="3"/>
      <c r="H24">
        <f>(H13+H14+H15+H16+H17+H18+H19)*100/1800</f>
        <v>47.27722222222222</v>
      </c>
    </row>
    <row r="25" ht="12.75">
      <c r="F25" s="4"/>
    </row>
    <row r="26" spans="1:7" ht="12.75">
      <c r="A26" t="s">
        <v>30</v>
      </c>
      <c r="E26">
        <f>E21*4*100/H21</f>
        <v>12.959269740420462</v>
      </c>
      <c r="F26">
        <f>F21*9*100/H21</f>
        <v>36.167713760947194</v>
      </c>
      <c r="G26">
        <f>G21*4*100/H21</f>
        <v>59.28156457168982</v>
      </c>
    </row>
    <row r="28" spans="5:7" ht="12.75">
      <c r="E28" s="4" t="s">
        <v>31</v>
      </c>
      <c r="F28" s="3"/>
      <c r="G28" s="3"/>
    </row>
  </sheetData>
  <sheetProtection/>
  <mergeCells count="44">
    <mergeCell ref="C21:D21"/>
    <mergeCell ref="A11:B11"/>
    <mergeCell ref="C11:D11"/>
    <mergeCell ref="C13:D13"/>
    <mergeCell ref="C14:D14"/>
    <mergeCell ref="C15:D15"/>
    <mergeCell ref="C17:D17"/>
    <mergeCell ref="C20:D20"/>
    <mergeCell ref="A20:B20"/>
    <mergeCell ref="A18:B18"/>
    <mergeCell ref="C18:D18"/>
    <mergeCell ref="A19:B19"/>
    <mergeCell ref="C19:D19"/>
    <mergeCell ref="A6:B6"/>
    <mergeCell ref="A10:B10"/>
    <mergeCell ref="C16:D16"/>
    <mergeCell ref="A12:O12"/>
    <mergeCell ref="A7:B7"/>
    <mergeCell ref="C3:D3"/>
    <mergeCell ref="B1:B3"/>
    <mergeCell ref="C8:D8"/>
    <mergeCell ref="A9:B9"/>
    <mergeCell ref="I3:L3"/>
    <mergeCell ref="A1:A3"/>
    <mergeCell ref="A21:B21"/>
    <mergeCell ref="A13:B13"/>
    <mergeCell ref="A14:B14"/>
    <mergeCell ref="A15:B15"/>
    <mergeCell ref="A16:B16"/>
    <mergeCell ref="H1:H2"/>
    <mergeCell ref="C1:D2"/>
    <mergeCell ref="A17:B17"/>
    <mergeCell ref="E1:G1"/>
    <mergeCell ref="A4:O4"/>
    <mergeCell ref="P1:P3"/>
    <mergeCell ref="E3:H3"/>
    <mergeCell ref="C6:D6"/>
    <mergeCell ref="C7:D7"/>
    <mergeCell ref="C10:D10"/>
    <mergeCell ref="A5:O5"/>
    <mergeCell ref="A8:B8"/>
    <mergeCell ref="I1:L1"/>
    <mergeCell ref="M1:O1"/>
    <mergeCell ref="C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2" max="2" width="6.625" style="0" customWidth="1"/>
    <col min="4" max="4" width="6.25390625" style="0" customWidth="1"/>
    <col min="5" max="5" width="7.375" style="0" customWidth="1"/>
    <col min="6" max="6" width="5.625" style="0" customWidth="1"/>
    <col min="10" max="10" width="6.75390625" style="0" customWidth="1"/>
    <col min="15" max="16" width="9.125" style="0" customWidth="1"/>
  </cols>
  <sheetData>
    <row r="1" spans="1:17" ht="9" customHeight="1">
      <c r="A1" s="81" t="s">
        <v>71</v>
      </c>
      <c r="B1" s="81"/>
      <c r="C1" s="81"/>
      <c r="D1" s="81"/>
      <c r="E1" s="81"/>
      <c r="F1" s="81"/>
      <c r="G1" s="23"/>
      <c r="H1" s="23"/>
      <c r="I1" s="23"/>
      <c r="J1" s="23"/>
      <c r="K1" s="23"/>
      <c r="L1" s="23"/>
      <c r="M1" s="82" t="s">
        <v>92</v>
      </c>
      <c r="N1" s="83"/>
      <c r="O1" s="83"/>
      <c r="P1" s="83"/>
      <c r="Q1" s="83"/>
    </row>
    <row r="2" spans="1:17" ht="15.75" customHeight="1">
      <c r="A2" s="81"/>
      <c r="B2" s="81"/>
      <c r="C2" s="81"/>
      <c r="D2" s="81"/>
      <c r="E2" s="81"/>
      <c r="F2" s="81"/>
      <c r="G2" s="23"/>
      <c r="H2" s="23"/>
      <c r="I2" s="23"/>
      <c r="J2" s="23"/>
      <c r="K2" s="23"/>
      <c r="L2" s="23"/>
      <c r="M2" s="83"/>
      <c r="N2" s="83"/>
      <c r="O2" s="83"/>
      <c r="P2" s="83"/>
      <c r="Q2" s="83"/>
    </row>
    <row r="3" spans="1:17" ht="12.75" customHeight="1">
      <c r="A3" s="81"/>
      <c r="B3" s="81"/>
      <c r="C3" s="81"/>
      <c r="D3" s="81"/>
      <c r="E3" s="81"/>
      <c r="F3" s="81"/>
      <c r="G3" s="23"/>
      <c r="H3" s="23"/>
      <c r="I3" s="23"/>
      <c r="J3" s="23"/>
      <c r="K3" s="23"/>
      <c r="L3" s="23"/>
      <c r="M3" s="83"/>
      <c r="N3" s="83"/>
      <c r="O3" s="83"/>
      <c r="P3" s="83"/>
      <c r="Q3" s="83"/>
    </row>
    <row r="4" spans="1:17" ht="12.75" customHeight="1">
      <c r="A4" s="81"/>
      <c r="B4" s="81"/>
      <c r="C4" s="81"/>
      <c r="D4" s="81"/>
      <c r="E4" s="81"/>
      <c r="F4" s="81"/>
      <c r="G4" s="23"/>
      <c r="H4" s="23"/>
      <c r="I4" s="23"/>
      <c r="J4" s="23"/>
      <c r="K4" s="23"/>
      <c r="L4" s="23"/>
      <c r="M4" s="83"/>
      <c r="N4" s="83"/>
      <c r="O4" s="83"/>
      <c r="P4" s="83"/>
      <c r="Q4" s="83"/>
    </row>
    <row r="5" spans="1:17" ht="12.75" customHeight="1">
      <c r="A5" s="81"/>
      <c r="B5" s="81"/>
      <c r="C5" s="81"/>
      <c r="D5" s="81"/>
      <c r="E5" s="81"/>
      <c r="F5" s="81"/>
      <c r="G5" s="23"/>
      <c r="H5" s="23"/>
      <c r="I5" s="23"/>
      <c r="J5" s="23"/>
      <c r="K5" s="23"/>
      <c r="L5" s="23"/>
      <c r="M5" s="83"/>
      <c r="N5" s="83"/>
      <c r="O5" s="83"/>
      <c r="P5" s="83"/>
      <c r="Q5" s="83"/>
    </row>
    <row r="6" spans="1:17" ht="12.75" customHeight="1">
      <c r="A6" s="81"/>
      <c r="B6" s="81"/>
      <c r="C6" s="81"/>
      <c r="D6" s="81"/>
      <c r="E6" s="81"/>
      <c r="F6" s="81"/>
      <c r="G6" s="23"/>
      <c r="H6" s="23"/>
      <c r="I6" s="23"/>
      <c r="J6" s="23"/>
      <c r="K6" s="23"/>
      <c r="L6" s="23"/>
      <c r="M6" s="83"/>
      <c r="N6" s="83"/>
      <c r="O6" s="83"/>
      <c r="P6" s="83"/>
      <c r="Q6" s="83"/>
    </row>
    <row r="7" spans="1:17" ht="12.75" customHeight="1">
      <c r="A7" s="81"/>
      <c r="B7" s="81"/>
      <c r="C7" s="81"/>
      <c r="D7" s="81"/>
      <c r="E7" s="81"/>
      <c r="F7" s="81"/>
      <c r="G7" s="23"/>
      <c r="H7" s="23"/>
      <c r="I7" s="23"/>
      <c r="J7" s="23"/>
      <c r="K7" s="23"/>
      <c r="L7" s="23"/>
      <c r="M7" s="83"/>
      <c r="N7" s="83"/>
      <c r="O7" s="83"/>
      <c r="P7" s="83"/>
      <c r="Q7" s="83"/>
    </row>
    <row r="8" spans="1:17" ht="63" customHeight="1">
      <c r="A8" s="81"/>
      <c r="B8" s="81"/>
      <c r="C8" s="81"/>
      <c r="D8" s="81"/>
      <c r="E8" s="81"/>
      <c r="F8" s="81"/>
      <c r="G8" s="23"/>
      <c r="H8" s="23"/>
      <c r="I8" s="23"/>
      <c r="J8" s="23"/>
      <c r="K8" s="23"/>
      <c r="L8" s="23"/>
      <c r="M8" s="83"/>
      <c r="N8" s="83"/>
      <c r="O8" s="83"/>
      <c r="P8" s="83"/>
      <c r="Q8" s="83"/>
    </row>
    <row r="9" spans="1:12" ht="12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30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4" ht="12.75" customHeight="1">
      <c r="A11" s="23"/>
      <c r="B11" s="23"/>
      <c r="C11" s="23"/>
      <c r="D11" s="23"/>
      <c r="E11" s="84" t="s">
        <v>82</v>
      </c>
      <c r="F11" s="84"/>
      <c r="G11" s="84"/>
      <c r="H11" s="84"/>
      <c r="I11" s="84"/>
      <c r="J11" s="84"/>
      <c r="K11" s="84"/>
      <c r="L11" s="84"/>
      <c r="M11" s="84"/>
      <c r="N11" s="84"/>
    </row>
    <row r="12" spans="1:14" ht="12.75" customHeight="1">
      <c r="A12" s="23"/>
      <c r="B12" s="23"/>
      <c r="C12" s="23"/>
      <c r="D12" s="23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12.75" customHeight="1">
      <c r="A13" s="23"/>
      <c r="B13" s="23"/>
      <c r="C13" s="23"/>
      <c r="D13" s="23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ht="55.5" customHeight="1">
      <c r="A14" s="23"/>
      <c r="B14" s="23"/>
      <c r="C14" s="23"/>
      <c r="D14" s="23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 ht="12.75" customHeight="1">
      <c r="A15" s="23"/>
      <c r="B15" s="23"/>
      <c r="C15" s="23"/>
      <c r="D15" s="23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4" ht="12.75" customHeight="1">
      <c r="A16" s="23"/>
      <c r="B16" s="23"/>
      <c r="C16" s="23"/>
      <c r="D16" s="23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2" ht="12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3" spans="12:16" ht="15.75">
      <c r="L23" s="24" t="s">
        <v>83</v>
      </c>
      <c r="M23" s="24"/>
      <c r="N23" s="24"/>
      <c r="O23" s="24"/>
      <c r="P23" s="24"/>
    </row>
    <row r="24" spans="12:16" ht="15.75">
      <c r="L24" s="24" t="s">
        <v>84</v>
      </c>
      <c r="M24" s="24"/>
      <c r="N24" s="24"/>
      <c r="O24" s="24"/>
      <c r="P24" s="24"/>
    </row>
  </sheetData>
  <sheetProtection/>
  <mergeCells count="3">
    <mergeCell ref="A1:F8"/>
    <mergeCell ref="M1:Q8"/>
    <mergeCell ref="E11:N16"/>
  </mergeCells>
  <printOptions/>
  <pageMargins left="0.7" right="0.7" top="0.75" bottom="0.75" header="0.3" footer="0.3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7">
      <selection activeCell="A14" sqref="A14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50" t="s">
        <v>0</v>
      </c>
      <c r="B1" s="50" t="s">
        <v>1</v>
      </c>
      <c r="C1" s="50" t="s">
        <v>2</v>
      </c>
      <c r="D1" s="50"/>
      <c r="E1" s="50" t="s">
        <v>3</v>
      </c>
      <c r="F1" s="50"/>
      <c r="G1" s="50"/>
      <c r="H1" s="50" t="s">
        <v>4</v>
      </c>
      <c r="I1" s="50" t="s">
        <v>34</v>
      </c>
      <c r="J1" s="50"/>
      <c r="K1" s="50"/>
      <c r="L1" s="50"/>
      <c r="M1" s="50" t="s">
        <v>39</v>
      </c>
      <c r="N1" s="50"/>
      <c r="O1" s="50"/>
      <c r="P1" s="34" t="s">
        <v>74</v>
      </c>
    </row>
    <row r="2" spans="1:16" ht="15.75">
      <c r="A2" s="50"/>
      <c r="B2" s="50"/>
      <c r="C2" s="50"/>
      <c r="D2" s="50"/>
      <c r="E2" s="5" t="s">
        <v>5</v>
      </c>
      <c r="F2" s="5" t="s">
        <v>6</v>
      </c>
      <c r="G2" s="5" t="s">
        <v>7</v>
      </c>
      <c r="H2" s="50"/>
      <c r="I2" s="5" t="s">
        <v>35</v>
      </c>
      <c r="J2" s="5" t="s">
        <v>36</v>
      </c>
      <c r="K2" s="5" t="s">
        <v>37</v>
      </c>
      <c r="L2" s="5" t="s">
        <v>38</v>
      </c>
      <c r="M2" s="5" t="s">
        <v>40</v>
      </c>
      <c r="N2" s="5" t="s">
        <v>41</v>
      </c>
      <c r="O2" s="9" t="s">
        <v>42</v>
      </c>
      <c r="P2" s="34"/>
    </row>
    <row r="3" spans="1:16" ht="12" customHeight="1">
      <c r="A3" s="50"/>
      <c r="B3" s="50"/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18"/>
      <c r="N3" s="18"/>
      <c r="O3" s="19"/>
      <c r="P3" s="34"/>
    </row>
    <row r="4" spans="1:16" ht="15.75">
      <c r="A4" s="79" t="s">
        <v>28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1"/>
    </row>
    <row r="5" spans="1:16" ht="16.5" customHeight="1">
      <c r="A5" s="80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1"/>
    </row>
    <row r="6" spans="1:16" ht="51.75" customHeight="1">
      <c r="A6" s="78" t="s">
        <v>69</v>
      </c>
      <c r="B6" s="78"/>
      <c r="C6" s="55">
        <v>60</v>
      </c>
      <c r="D6" s="55"/>
      <c r="E6" s="15">
        <v>1.73</v>
      </c>
      <c r="F6" s="15">
        <v>3.71</v>
      </c>
      <c r="G6" s="15">
        <v>4.82</v>
      </c>
      <c r="H6" s="15">
        <v>59.58</v>
      </c>
      <c r="I6" s="15">
        <v>11.2</v>
      </c>
      <c r="J6" s="15">
        <v>11.72</v>
      </c>
      <c r="K6" s="15">
        <v>3.47</v>
      </c>
      <c r="L6" s="15">
        <v>0.4</v>
      </c>
      <c r="M6" s="14">
        <v>0.06</v>
      </c>
      <c r="N6" s="14">
        <v>5.58</v>
      </c>
      <c r="O6" s="14">
        <v>0</v>
      </c>
      <c r="P6" s="32"/>
    </row>
    <row r="7" spans="1:16" ht="27" customHeight="1">
      <c r="A7" s="77" t="s">
        <v>50</v>
      </c>
      <c r="B7" s="77"/>
      <c r="C7" s="55">
        <v>150</v>
      </c>
      <c r="D7" s="55"/>
      <c r="E7" s="15">
        <v>14.27</v>
      </c>
      <c r="F7" s="15">
        <v>22.16</v>
      </c>
      <c r="G7" s="15">
        <v>2.65</v>
      </c>
      <c r="H7" s="15">
        <v>267.33</v>
      </c>
      <c r="I7" s="15">
        <v>114.2</v>
      </c>
      <c r="J7" s="15">
        <v>19.5</v>
      </c>
      <c r="K7" s="15">
        <v>26.5</v>
      </c>
      <c r="L7" s="15">
        <v>2.94</v>
      </c>
      <c r="M7" s="14">
        <v>0.1</v>
      </c>
      <c r="N7" s="14">
        <v>0.25</v>
      </c>
      <c r="O7" s="14">
        <v>345</v>
      </c>
      <c r="P7" s="32">
        <v>340</v>
      </c>
    </row>
    <row r="8" spans="1:16" ht="36" customHeight="1">
      <c r="A8" s="77" t="s">
        <v>60</v>
      </c>
      <c r="B8" s="77"/>
      <c r="C8" s="55">
        <v>200</v>
      </c>
      <c r="D8" s="55"/>
      <c r="E8" s="15">
        <v>1.2</v>
      </c>
      <c r="F8" s="15">
        <v>1.33</v>
      </c>
      <c r="G8" s="15">
        <v>10.27</v>
      </c>
      <c r="H8" s="15">
        <v>55.35</v>
      </c>
      <c r="I8" s="15">
        <v>50.16</v>
      </c>
      <c r="J8" s="15">
        <v>5.83</v>
      </c>
      <c r="K8" s="15">
        <v>37.5</v>
      </c>
      <c r="L8" s="15">
        <v>0.06</v>
      </c>
      <c r="M8" s="14">
        <v>0.01</v>
      </c>
      <c r="N8" s="14">
        <v>0.54</v>
      </c>
      <c r="O8" s="14">
        <v>0</v>
      </c>
      <c r="P8" s="32">
        <v>692</v>
      </c>
    </row>
    <row r="9" spans="1:16" ht="27" customHeight="1">
      <c r="A9" s="72" t="s">
        <v>61</v>
      </c>
      <c r="B9" s="72"/>
      <c r="C9" s="55">
        <v>15</v>
      </c>
      <c r="D9" s="55"/>
      <c r="E9" s="15">
        <v>3.48</v>
      </c>
      <c r="F9" s="15">
        <v>4.43</v>
      </c>
      <c r="G9" s="15">
        <v>0</v>
      </c>
      <c r="H9" s="15">
        <v>54.6</v>
      </c>
      <c r="I9" s="15">
        <v>132</v>
      </c>
      <c r="J9" s="15">
        <v>5.25</v>
      </c>
      <c r="K9" s="15">
        <v>75</v>
      </c>
      <c r="L9" s="15">
        <v>0.15</v>
      </c>
      <c r="M9" s="14">
        <v>0.01</v>
      </c>
      <c r="N9" s="14">
        <v>0.11</v>
      </c>
      <c r="O9" s="14">
        <v>39</v>
      </c>
      <c r="P9" s="33"/>
    </row>
    <row r="10" spans="1:16" ht="27" customHeight="1">
      <c r="A10" s="77" t="s">
        <v>14</v>
      </c>
      <c r="B10" s="77"/>
      <c r="C10" s="55">
        <v>30</v>
      </c>
      <c r="D10" s="55"/>
      <c r="E10" s="15">
        <v>3.8</v>
      </c>
      <c r="F10" s="15">
        <v>0.3</v>
      </c>
      <c r="G10" s="15">
        <v>25.1</v>
      </c>
      <c r="H10" s="15">
        <v>118.4</v>
      </c>
      <c r="I10" s="15">
        <v>11.5</v>
      </c>
      <c r="J10" s="15">
        <v>42</v>
      </c>
      <c r="K10" s="15">
        <v>16.5</v>
      </c>
      <c r="L10" s="15">
        <v>1</v>
      </c>
      <c r="M10" s="14">
        <v>0.1</v>
      </c>
      <c r="N10" s="14">
        <v>0</v>
      </c>
      <c r="O10" s="14">
        <v>0</v>
      </c>
      <c r="P10" s="33"/>
    </row>
    <row r="11" spans="1:16" ht="27" customHeight="1">
      <c r="A11" s="73" t="s">
        <v>46</v>
      </c>
      <c r="B11" s="73"/>
      <c r="C11" s="73">
        <f>C6+C7+C9+C10+C8</f>
        <v>455</v>
      </c>
      <c r="D11" s="73"/>
      <c r="E11" s="20">
        <f>E6+E7+E9+E10+E8</f>
        <v>24.48</v>
      </c>
      <c r="F11" s="20">
        <f>F6+F7+F9+F10+F8</f>
        <v>31.93</v>
      </c>
      <c r="G11" s="20">
        <f aca="true" t="shared" si="0" ref="G11:O11">G6+G7+G9+G10+G8</f>
        <v>42.84</v>
      </c>
      <c r="H11" s="20">
        <f t="shared" si="0"/>
        <v>555.26</v>
      </c>
      <c r="I11" s="20">
        <f t="shared" si="0"/>
        <v>319.05999999999995</v>
      </c>
      <c r="J11" s="20">
        <f t="shared" si="0"/>
        <v>84.3</v>
      </c>
      <c r="K11" s="20">
        <f t="shared" si="0"/>
        <v>158.97</v>
      </c>
      <c r="L11" s="20">
        <f t="shared" si="0"/>
        <v>4.55</v>
      </c>
      <c r="M11" s="20">
        <f t="shared" si="0"/>
        <v>0.28</v>
      </c>
      <c r="N11" s="20">
        <f t="shared" si="0"/>
        <v>6.48</v>
      </c>
      <c r="O11" s="20">
        <f t="shared" si="0"/>
        <v>384</v>
      </c>
      <c r="P11" s="33"/>
    </row>
    <row r="12" spans="1:16" ht="15.75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3"/>
    </row>
    <row r="13" spans="1:16" ht="36" customHeight="1">
      <c r="A13" s="76" t="s">
        <v>62</v>
      </c>
      <c r="B13" s="76"/>
      <c r="C13" s="55">
        <v>60</v>
      </c>
      <c r="D13" s="55"/>
      <c r="E13" s="15">
        <v>0.68</v>
      </c>
      <c r="F13" s="15">
        <v>3.71</v>
      </c>
      <c r="G13" s="15">
        <v>2.83</v>
      </c>
      <c r="H13" s="15">
        <v>47.46</v>
      </c>
      <c r="I13" s="15">
        <v>10.55</v>
      </c>
      <c r="J13" s="15">
        <v>10.67</v>
      </c>
      <c r="K13" s="15">
        <v>19.73</v>
      </c>
      <c r="L13" s="15">
        <v>0.5</v>
      </c>
      <c r="M13" s="14">
        <v>0.04</v>
      </c>
      <c r="N13" s="14">
        <v>12.25</v>
      </c>
      <c r="O13" s="14">
        <v>0</v>
      </c>
      <c r="P13" s="33">
        <v>20</v>
      </c>
    </row>
    <row r="14" spans="1:16" ht="32.25" customHeight="1">
      <c r="A14" s="72" t="s">
        <v>85</v>
      </c>
      <c r="B14" s="72"/>
      <c r="C14" s="55">
        <v>250</v>
      </c>
      <c r="D14" s="55"/>
      <c r="E14" s="15">
        <v>7.075</v>
      </c>
      <c r="F14" s="15">
        <v>6.08</v>
      </c>
      <c r="G14" s="15">
        <v>17.232</v>
      </c>
      <c r="H14" s="15">
        <v>152.18</v>
      </c>
      <c r="I14" s="15">
        <v>40.09</v>
      </c>
      <c r="J14" s="15">
        <v>6.78</v>
      </c>
      <c r="K14" s="15">
        <v>43.73</v>
      </c>
      <c r="L14" s="15">
        <v>0.38</v>
      </c>
      <c r="M14" s="14">
        <v>0.08</v>
      </c>
      <c r="N14" s="14">
        <v>0.04</v>
      </c>
      <c r="O14" s="14">
        <v>1.28</v>
      </c>
      <c r="P14" s="33">
        <v>201</v>
      </c>
    </row>
    <row r="15" spans="1:16" ht="33" customHeight="1">
      <c r="A15" s="72" t="s">
        <v>86</v>
      </c>
      <c r="B15" s="72"/>
      <c r="C15" s="55">
        <v>80</v>
      </c>
      <c r="D15" s="55"/>
      <c r="E15" s="15">
        <v>15.683</v>
      </c>
      <c r="F15" s="15">
        <v>7.18</v>
      </c>
      <c r="G15" s="15">
        <v>7.172</v>
      </c>
      <c r="H15" s="15">
        <v>156.99</v>
      </c>
      <c r="I15" s="15">
        <v>23.41</v>
      </c>
      <c r="J15" s="15">
        <v>16.73</v>
      </c>
      <c r="K15" s="15">
        <v>138.81</v>
      </c>
      <c r="L15" s="15">
        <v>1.77</v>
      </c>
      <c r="M15" s="14">
        <v>0.05</v>
      </c>
      <c r="N15" s="14">
        <v>2.35</v>
      </c>
      <c r="O15" s="14">
        <v>0.05</v>
      </c>
      <c r="P15" s="33">
        <v>437</v>
      </c>
    </row>
    <row r="16" spans="1:16" ht="36.75" customHeight="1">
      <c r="A16" s="72" t="s">
        <v>87</v>
      </c>
      <c r="B16" s="72"/>
      <c r="C16" s="55">
        <v>150</v>
      </c>
      <c r="D16" s="55"/>
      <c r="E16" s="15">
        <v>5.8</v>
      </c>
      <c r="F16" s="15">
        <v>5.7</v>
      </c>
      <c r="G16" s="15">
        <v>34</v>
      </c>
      <c r="H16" s="15">
        <v>210</v>
      </c>
      <c r="I16" s="15">
        <v>21.96</v>
      </c>
      <c r="J16" s="15">
        <v>43.99</v>
      </c>
      <c r="K16" s="15">
        <v>119.59</v>
      </c>
      <c r="L16" s="15">
        <v>1.73</v>
      </c>
      <c r="M16" s="14">
        <v>0.23</v>
      </c>
      <c r="N16" s="14">
        <v>31.5</v>
      </c>
      <c r="O16" s="14">
        <v>31.5</v>
      </c>
      <c r="P16" s="33">
        <v>81</v>
      </c>
    </row>
    <row r="17" spans="1:16" ht="27" customHeight="1">
      <c r="A17" s="72" t="s">
        <v>60</v>
      </c>
      <c r="B17" s="72"/>
      <c r="C17" s="55">
        <v>200</v>
      </c>
      <c r="D17" s="55"/>
      <c r="E17" s="15">
        <v>1.2</v>
      </c>
      <c r="F17" s="15">
        <v>1.33</v>
      </c>
      <c r="G17" s="15">
        <v>10.27</v>
      </c>
      <c r="H17" s="15">
        <v>55.35</v>
      </c>
      <c r="I17" s="15">
        <v>50.16</v>
      </c>
      <c r="J17" s="15">
        <v>5.83</v>
      </c>
      <c r="K17" s="15">
        <v>37.5</v>
      </c>
      <c r="L17" s="15">
        <v>0.06</v>
      </c>
      <c r="M17" s="14">
        <v>0.01</v>
      </c>
      <c r="N17" s="14">
        <v>0.54</v>
      </c>
      <c r="O17" s="14">
        <v>0</v>
      </c>
      <c r="P17" s="32">
        <v>692</v>
      </c>
    </row>
    <row r="18" spans="1:16" ht="27" customHeight="1">
      <c r="A18" s="72" t="s">
        <v>45</v>
      </c>
      <c r="B18" s="72"/>
      <c r="C18" s="55">
        <v>30</v>
      </c>
      <c r="D18" s="55"/>
      <c r="E18" s="15">
        <v>3.8</v>
      </c>
      <c r="F18" s="15">
        <v>0.3</v>
      </c>
      <c r="G18" s="15">
        <v>25.1</v>
      </c>
      <c r="H18" s="15">
        <v>118.4</v>
      </c>
      <c r="I18" s="15">
        <v>1.15</v>
      </c>
      <c r="J18" s="15">
        <v>42</v>
      </c>
      <c r="K18" s="15">
        <v>16.5</v>
      </c>
      <c r="L18" s="15">
        <v>1</v>
      </c>
      <c r="M18" s="14">
        <v>0.1</v>
      </c>
      <c r="N18" s="14">
        <v>0</v>
      </c>
      <c r="O18" s="14">
        <v>0</v>
      </c>
      <c r="P18" s="33"/>
    </row>
    <row r="19" spans="1:16" ht="27" customHeight="1">
      <c r="A19" s="72" t="s">
        <v>20</v>
      </c>
      <c r="B19" s="72"/>
      <c r="C19" s="55">
        <v>30</v>
      </c>
      <c r="D19" s="55"/>
      <c r="E19" s="15">
        <v>3.3</v>
      </c>
      <c r="F19" s="15">
        <v>0.5</v>
      </c>
      <c r="G19" s="15">
        <v>20.1</v>
      </c>
      <c r="H19" s="15">
        <v>95</v>
      </c>
      <c r="I19" s="15">
        <v>19</v>
      </c>
      <c r="J19" s="15">
        <v>78</v>
      </c>
      <c r="K19" s="15">
        <v>24.5</v>
      </c>
      <c r="L19" s="15">
        <v>1.3</v>
      </c>
      <c r="M19" s="14">
        <v>0.1</v>
      </c>
      <c r="N19" s="14">
        <v>0</v>
      </c>
      <c r="O19" s="14">
        <v>0</v>
      </c>
      <c r="P19" s="33"/>
    </row>
    <row r="20" spans="1:16" ht="27" customHeight="1">
      <c r="A20" s="73" t="s">
        <v>46</v>
      </c>
      <c r="B20" s="73"/>
      <c r="C20" s="73">
        <f>C13+C14+C15+C18+C19+C16</f>
        <v>600</v>
      </c>
      <c r="D20" s="73"/>
      <c r="E20" s="20">
        <f>E13+E14+E15+E18+E19+E16</f>
        <v>36.338</v>
      </c>
      <c r="F20" s="20">
        <f>F13+F14+F15+F18+F19+F16</f>
        <v>23.47</v>
      </c>
      <c r="G20" s="20">
        <f aca="true" t="shared" si="1" ref="G20:O20">G13+G14+G15+G18+G19+G16</f>
        <v>106.434</v>
      </c>
      <c r="H20" s="20">
        <f t="shared" si="1"/>
        <v>780.03</v>
      </c>
      <c r="I20" s="20">
        <f t="shared" si="1"/>
        <v>116.16</v>
      </c>
      <c r="J20" s="20">
        <f t="shared" si="1"/>
        <v>198.17000000000002</v>
      </c>
      <c r="K20" s="20">
        <f t="shared" si="1"/>
        <v>362.86</v>
      </c>
      <c r="L20" s="20">
        <f t="shared" si="1"/>
        <v>6.68</v>
      </c>
      <c r="M20" s="20">
        <f t="shared" si="1"/>
        <v>0.6</v>
      </c>
      <c r="N20" s="20">
        <f t="shared" si="1"/>
        <v>46.14</v>
      </c>
      <c r="O20" s="20">
        <f t="shared" si="1"/>
        <v>32.83</v>
      </c>
      <c r="P20" s="33"/>
    </row>
    <row r="21" spans="1:16" ht="16.5" customHeight="1">
      <c r="A21" s="74" t="s">
        <v>15</v>
      </c>
      <c r="B21" s="74"/>
      <c r="C21" s="74"/>
      <c r="D21" s="74"/>
      <c r="E21" s="21">
        <f aca="true" t="shared" si="2" ref="E21:O21">E11+E20</f>
        <v>60.818</v>
      </c>
      <c r="F21" s="21">
        <f t="shared" si="2"/>
        <v>55.4</v>
      </c>
      <c r="G21" s="21">
        <f t="shared" si="2"/>
        <v>149.274</v>
      </c>
      <c r="H21" s="21">
        <f t="shared" si="2"/>
        <v>1335.29</v>
      </c>
      <c r="I21" s="21">
        <f t="shared" si="2"/>
        <v>435.2199999999999</v>
      </c>
      <c r="J21" s="21">
        <f t="shared" si="2"/>
        <v>282.47</v>
      </c>
      <c r="K21" s="21">
        <f t="shared" si="2"/>
        <v>521.83</v>
      </c>
      <c r="L21" s="21">
        <f t="shared" si="2"/>
        <v>11.23</v>
      </c>
      <c r="M21" s="21">
        <f t="shared" si="2"/>
        <v>0.88</v>
      </c>
      <c r="N21" s="21">
        <f t="shared" si="2"/>
        <v>52.620000000000005</v>
      </c>
      <c r="O21" s="21">
        <f t="shared" si="2"/>
        <v>416.83</v>
      </c>
      <c r="P21" s="33"/>
    </row>
    <row r="22" spans="1:16" ht="15">
      <c r="A22" s="2"/>
      <c r="P22" s="33"/>
    </row>
    <row r="23" spans="1:8" ht="12.75">
      <c r="A23" t="s">
        <v>16</v>
      </c>
      <c r="F23" s="3"/>
      <c r="H23">
        <f>(H6+H7+H10+H9)*100/1800</f>
        <v>27.772777777777776</v>
      </c>
    </row>
    <row r="24" spans="1:8" ht="12.75">
      <c r="A24" t="s">
        <v>17</v>
      </c>
      <c r="F24" s="3"/>
      <c r="H24">
        <f>(H13+H14+H15+H18+H19)*100/1800</f>
        <v>31.668333333333333</v>
      </c>
    </row>
    <row r="25" ht="12.75">
      <c r="F25" s="4"/>
    </row>
    <row r="26" spans="1:7" ht="12.75">
      <c r="A26" t="s">
        <v>30</v>
      </c>
      <c r="E26">
        <f>E21*4*100/H21</f>
        <v>18.21866411041796</v>
      </c>
      <c r="F26">
        <f>F21*9*100/H21</f>
        <v>37.34020325172809</v>
      </c>
      <c r="G26">
        <f>G21*4*100/H21</f>
        <v>44.716578421166936</v>
      </c>
    </row>
    <row r="28" spans="5:7" ht="12.75">
      <c r="E28" s="4" t="s">
        <v>31</v>
      </c>
      <c r="F28" s="3"/>
      <c r="G28" s="3"/>
    </row>
  </sheetData>
  <sheetProtection/>
  <mergeCells count="44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A8:B8"/>
    <mergeCell ref="C8:D8"/>
    <mergeCell ref="C15:D15"/>
    <mergeCell ref="A9:B9"/>
    <mergeCell ref="C9:D9"/>
    <mergeCell ref="A10:B10"/>
    <mergeCell ref="C10:D10"/>
    <mergeCell ref="A11:B11"/>
    <mergeCell ref="C11:D11"/>
    <mergeCell ref="C18:D18"/>
    <mergeCell ref="A12:O12"/>
    <mergeCell ref="A13:B13"/>
    <mergeCell ref="C13:D13"/>
    <mergeCell ref="A14:B14"/>
    <mergeCell ref="C14:D14"/>
    <mergeCell ref="A15:B15"/>
    <mergeCell ref="A17:B17"/>
    <mergeCell ref="C17:D17"/>
    <mergeCell ref="P1:P3"/>
    <mergeCell ref="A19:B19"/>
    <mergeCell ref="C19:D19"/>
    <mergeCell ref="A20:B20"/>
    <mergeCell ref="C20:D20"/>
    <mergeCell ref="A21:B21"/>
    <mergeCell ref="C21:D21"/>
    <mergeCell ref="A16:B16"/>
    <mergeCell ref="C16:D16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9">
      <selection activeCell="A15" sqref="A15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50" t="s">
        <v>0</v>
      </c>
      <c r="B1" s="50" t="s">
        <v>1</v>
      </c>
      <c r="C1" s="50" t="s">
        <v>2</v>
      </c>
      <c r="D1" s="50"/>
      <c r="E1" s="50" t="s">
        <v>3</v>
      </c>
      <c r="F1" s="50"/>
      <c r="G1" s="50"/>
      <c r="H1" s="50" t="s">
        <v>4</v>
      </c>
      <c r="I1" s="50" t="s">
        <v>34</v>
      </c>
      <c r="J1" s="50"/>
      <c r="K1" s="50"/>
      <c r="L1" s="50"/>
      <c r="M1" s="50" t="s">
        <v>39</v>
      </c>
      <c r="N1" s="50"/>
      <c r="O1" s="50"/>
      <c r="P1" s="34" t="s">
        <v>74</v>
      </c>
    </row>
    <row r="2" spans="1:16" ht="15.75">
      <c r="A2" s="50"/>
      <c r="B2" s="50"/>
      <c r="C2" s="50"/>
      <c r="D2" s="50"/>
      <c r="E2" s="5" t="s">
        <v>5</v>
      </c>
      <c r="F2" s="5" t="s">
        <v>6</v>
      </c>
      <c r="G2" s="5" t="s">
        <v>7</v>
      </c>
      <c r="H2" s="50"/>
      <c r="I2" s="5" t="s">
        <v>35</v>
      </c>
      <c r="J2" s="5" t="s">
        <v>36</v>
      </c>
      <c r="K2" s="5" t="s">
        <v>37</v>
      </c>
      <c r="L2" s="5" t="s">
        <v>38</v>
      </c>
      <c r="M2" s="5" t="s">
        <v>40</v>
      </c>
      <c r="N2" s="5" t="s">
        <v>41</v>
      </c>
      <c r="O2" s="9" t="s">
        <v>42</v>
      </c>
      <c r="P2" s="34"/>
    </row>
    <row r="3" spans="1:16" ht="12" customHeight="1">
      <c r="A3" s="50"/>
      <c r="B3" s="50"/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18"/>
      <c r="N3" s="18"/>
      <c r="O3" s="19"/>
      <c r="P3" s="34"/>
    </row>
    <row r="4" spans="1:16" ht="15.75">
      <c r="A4" s="79" t="s">
        <v>26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1"/>
    </row>
    <row r="5" spans="1:16" ht="16.5" customHeight="1">
      <c r="A5" s="80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1"/>
    </row>
    <row r="6" spans="1:16" ht="32.25" customHeight="1">
      <c r="A6" s="76" t="s">
        <v>76</v>
      </c>
      <c r="B6" s="76"/>
      <c r="C6" s="55">
        <v>60</v>
      </c>
      <c r="D6" s="55"/>
      <c r="E6" s="15">
        <v>0.46</v>
      </c>
      <c r="F6" s="15">
        <v>3.65</v>
      </c>
      <c r="G6" s="15">
        <v>1.43</v>
      </c>
      <c r="H6" s="15">
        <v>40.38</v>
      </c>
      <c r="I6" s="15">
        <v>13.11</v>
      </c>
      <c r="J6" s="15">
        <v>7.98</v>
      </c>
      <c r="K6" s="15">
        <v>24.01</v>
      </c>
      <c r="L6" s="15">
        <v>0.34</v>
      </c>
      <c r="M6" s="14">
        <v>0.02</v>
      </c>
      <c r="N6" s="14">
        <v>5.7</v>
      </c>
      <c r="O6" s="14">
        <v>0</v>
      </c>
      <c r="P6" s="32">
        <v>13</v>
      </c>
    </row>
    <row r="7" spans="1:16" ht="27" customHeight="1">
      <c r="A7" s="55" t="s">
        <v>65</v>
      </c>
      <c r="B7" s="55"/>
      <c r="C7" s="55">
        <v>80</v>
      </c>
      <c r="D7" s="55"/>
      <c r="E7" s="15">
        <v>11.78</v>
      </c>
      <c r="F7" s="15">
        <v>12.91</v>
      </c>
      <c r="G7" s="15">
        <v>14.9</v>
      </c>
      <c r="H7" s="15">
        <v>223</v>
      </c>
      <c r="I7" s="15">
        <v>57.8</v>
      </c>
      <c r="J7" s="15">
        <v>28.4</v>
      </c>
      <c r="K7" s="15">
        <v>141.4</v>
      </c>
      <c r="L7" s="15">
        <v>1.27</v>
      </c>
      <c r="M7" s="14">
        <v>0.07</v>
      </c>
      <c r="N7" s="14">
        <v>1.13</v>
      </c>
      <c r="O7" s="14">
        <v>51</v>
      </c>
      <c r="P7" s="32">
        <v>462</v>
      </c>
    </row>
    <row r="8" spans="1:16" ht="36" customHeight="1">
      <c r="A8" s="55" t="s">
        <v>25</v>
      </c>
      <c r="B8" s="55"/>
      <c r="C8" s="55">
        <v>150</v>
      </c>
      <c r="D8" s="55"/>
      <c r="E8" s="15">
        <v>7.46</v>
      </c>
      <c r="F8" s="15">
        <v>5.61</v>
      </c>
      <c r="G8" s="15">
        <v>35.84</v>
      </c>
      <c r="H8" s="15">
        <v>230.45</v>
      </c>
      <c r="I8" s="15">
        <v>12.98</v>
      </c>
      <c r="J8" s="15">
        <v>67.5</v>
      </c>
      <c r="K8" s="15">
        <v>208.5</v>
      </c>
      <c r="L8" s="15">
        <v>3.95</v>
      </c>
      <c r="M8" s="14">
        <v>0.18</v>
      </c>
      <c r="N8" s="14">
        <v>0</v>
      </c>
      <c r="O8" s="14">
        <v>0.02</v>
      </c>
      <c r="P8" s="32">
        <v>508</v>
      </c>
    </row>
    <row r="9" spans="1:16" ht="27" customHeight="1">
      <c r="A9" s="72" t="s">
        <v>10</v>
      </c>
      <c r="B9" s="72"/>
      <c r="C9" s="55">
        <v>200</v>
      </c>
      <c r="D9" s="55"/>
      <c r="E9" s="15">
        <v>0.2</v>
      </c>
      <c r="F9" s="15">
        <v>0</v>
      </c>
      <c r="G9" s="15">
        <v>14</v>
      </c>
      <c r="H9" s="15">
        <v>28</v>
      </c>
      <c r="I9" s="15">
        <v>6</v>
      </c>
      <c r="J9" s="15">
        <v>0</v>
      </c>
      <c r="K9" s="15">
        <v>0</v>
      </c>
      <c r="L9" s="15">
        <v>0.4</v>
      </c>
      <c r="M9" s="14">
        <v>0</v>
      </c>
      <c r="N9" s="14">
        <v>0</v>
      </c>
      <c r="O9" s="14">
        <v>0</v>
      </c>
      <c r="P9" s="32">
        <v>685</v>
      </c>
    </row>
    <row r="10" spans="1:16" ht="27" customHeight="1">
      <c r="A10" s="72" t="s">
        <v>43</v>
      </c>
      <c r="B10" s="72"/>
      <c r="C10" s="55">
        <v>10</v>
      </c>
      <c r="D10" s="55"/>
      <c r="E10" s="15">
        <v>0</v>
      </c>
      <c r="F10" s="15">
        <v>8.2</v>
      </c>
      <c r="G10" s="15">
        <v>0.1</v>
      </c>
      <c r="H10" s="15">
        <v>75</v>
      </c>
      <c r="I10" s="15">
        <v>1</v>
      </c>
      <c r="J10" s="15">
        <v>0</v>
      </c>
      <c r="K10" s="15">
        <v>2</v>
      </c>
      <c r="L10" s="15">
        <v>0</v>
      </c>
      <c r="M10" s="14">
        <v>0</v>
      </c>
      <c r="N10" s="14">
        <v>0</v>
      </c>
      <c r="O10" s="14">
        <v>59</v>
      </c>
      <c r="P10" s="32">
        <v>692</v>
      </c>
    </row>
    <row r="11" spans="1:16" ht="27" customHeight="1">
      <c r="A11" s="55" t="s">
        <v>14</v>
      </c>
      <c r="B11" s="55"/>
      <c r="C11" s="55">
        <v>30</v>
      </c>
      <c r="D11" s="55"/>
      <c r="E11" s="15">
        <v>3.8</v>
      </c>
      <c r="F11" s="15">
        <v>0.3</v>
      </c>
      <c r="G11" s="15">
        <v>25.1</v>
      </c>
      <c r="H11" s="15">
        <v>118.4</v>
      </c>
      <c r="I11" s="15">
        <v>1.15</v>
      </c>
      <c r="J11" s="15">
        <v>42</v>
      </c>
      <c r="K11" s="15">
        <v>16.5</v>
      </c>
      <c r="L11" s="15">
        <v>1</v>
      </c>
      <c r="M11" s="14">
        <v>0.1</v>
      </c>
      <c r="N11" s="14">
        <v>0</v>
      </c>
      <c r="O11" s="14">
        <v>0</v>
      </c>
      <c r="P11" s="33"/>
    </row>
    <row r="12" spans="1:16" ht="27" customHeight="1">
      <c r="A12" s="73" t="s">
        <v>46</v>
      </c>
      <c r="B12" s="73"/>
      <c r="C12" s="73">
        <f>C6+C7+C9+C11+C8</f>
        <v>520</v>
      </c>
      <c r="D12" s="73"/>
      <c r="E12" s="20">
        <f>E6+E7+E9+E11+E8</f>
        <v>23.7</v>
      </c>
      <c r="F12" s="20">
        <f>F6+F7+F9+F11+F8</f>
        <v>22.47</v>
      </c>
      <c r="G12" s="20">
        <f aca="true" t="shared" si="0" ref="G12:O12">G6+G7+G9+G11+G8</f>
        <v>91.27000000000001</v>
      </c>
      <c r="H12" s="20">
        <f t="shared" si="0"/>
        <v>640.23</v>
      </c>
      <c r="I12" s="20">
        <f t="shared" si="0"/>
        <v>91.04</v>
      </c>
      <c r="J12" s="20">
        <f t="shared" si="0"/>
        <v>145.88</v>
      </c>
      <c r="K12" s="20">
        <f t="shared" si="0"/>
        <v>390.40999999999997</v>
      </c>
      <c r="L12" s="20">
        <f t="shared" si="0"/>
        <v>6.960000000000001</v>
      </c>
      <c r="M12" s="20">
        <f t="shared" si="0"/>
        <v>0.37</v>
      </c>
      <c r="N12" s="20">
        <f t="shared" si="0"/>
        <v>6.83</v>
      </c>
      <c r="O12" s="20">
        <f t="shared" si="0"/>
        <v>51.02</v>
      </c>
      <c r="P12" s="33"/>
    </row>
    <row r="13" spans="1:16" ht="15.75">
      <c r="A13" s="75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33"/>
    </row>
    <row r="14" spans="1:16" ht="36" customHeight="1">
      <c r="A14" s="76" t="s">
        <v>72</v>
      </c>
      <c r="B14" s="76"/>
      <c r="C14" s="55">
        <v>60</v>
      </c>
      <c r="D14" s="55"/>
      <c r="E14" s="15">
        <v>0.81</v>
      </c>
      <c r="F14" s="15">
        <v>3.7</v>
      </c>
      <c r="G14" s="15">
        <v>4.61</v>
      </c>
      <c r="H14" s="15">
        <v>54.96</v>
      </c>
      <c r="I14" s="15">
        <v>20.13</v>
      </c>
      <c r="J14" s="15">
        <v>12.81</v>
      </c>
      <c r="K14" s="15">
        <v>24.1</v>
      </c>
      <c r="L14" s="15">
        <v>0.53</v>
      </c>
      <c r="M14" s="14">
        <v>0.03</v>
      </c>
      <c r="N14" s="14">
        <v>7.95</v>
      </c>
      <c r="O14" s="14">
        <v>0</v>
      </c>
      <c r="P14" s="33">
        <v>43</v>
      </c>
    </row>
    <row r="15" spans="1:16" ht="32.25" customHeight="1">
      <c r="A15" s="72" t="s">
        <v>47</v>
      </c>
      <c r="B15" s="72"/>
      <c r="C15" s="55">
        <v>250</v>
      </c>
      <c r="D15" s="55"/>
      <c r="E15" s="15">
        <v>5.49</v>
      </c>
      <c r="F15" s="15">
        <v>5.28</v>
      </c>
      <c r="G15" s="15">
        <v>16.33</v>
      </c>
      <c r="H15" s="15">
        <v>134.75</v>
      </c>
      <c r="I15" s="15">
        <v>38.08</v>
      </c>
      <c r="J15" s="15">
        <v>35.3</v>
      </c>
      <c r="K15" s="15">
        <v>87.18</v>
      </c>
      <c r="L15" s="15">
        <v>2.03</v>
      </c>
      <c r="M15" s="14">
        <v>0.23</v>
      </c>
      <c r="N15" s="14">
        <v>5.81</v>
      </c>
      <c r="O15" s="14">
        <v>0</v>
      </c>
      <c r="P15" s="33">
        <v>139</v>
      </c>
    </row>
    <row r="16" spans="1:16" ht="33" customHeight="1">
      <c r="A16" s="72" t="s">
        <v>55</v>
      </c>
      <c r="B16" s="72"/>
      <c r="C16" s="55">
        <v>210</v>
      </c>
      <c r="D16" s="55"/>
      <c r="E16" s="15">
        <v>20.3</v>
      </c>
      <c r="F16" s="15">
        <v>17</v>
      </c>
      <c r="G16" s="15">
        <v>35.69</v>
      </c>
      <c r="H16" s="15">
        <v>377</v>
      </c>
      <c r="I16" s="15">
        <v>45.1</v>
      </c>
      <c r="J16" s="15">
        <v>47.5</v>
      </c>
      <c r="K16" s="15">
        <v>199.3</v>
      </c>
      <c r="L16" s="15">
        <v>2.19</v>
      </c>
      <c r="M16" s="14">
        <v>0.06</v>
      </c>
      <c r="N16" s="14">
        <v>1.01</v>
      </c>
      <c r="O16" s="14">
        <v>48</v>
      </c>
      <c r="P16" s="33">
        <v>443</v>
      </c>
    </row>
    <row r="17" spans="1:16" ht="27" customHeight="1">
      <c r="A17" s="72" t="s">
        <v>80</v>
      </c>
      <c r="B17" s="72"/>
      <c r="C17" s="55">
        <v>200</v>
      </c>
      <c r="D17" s="55"/>
      <c r="E17" s="15">
        <v>0.04</v>
      </c>
      <c r="F17" s="15">
        <v>0</v>
      </c>
      <c r="G17" s="15">
        <v>24.76</v>
      </c>
      <c r="H17" s="15">
        <v>94.2</v>
      </c>
      <c r="I17" s="15">
        <v>6.4</v>
      </c>
      <c r="J17" s="15">
        <v>0</v>
      </c>
      <c r="K17" s="15">
        <v>3.6</v>
      </c>
      <c r="L17" s="15">
        <v>0.18</v>
      </c>
      <c r="M17" s="14">
        <v>0.01</v>
      </c>
      <c r="N17" s="14">
        <v>1.08</v>
      </c>
      <c r="O17" s="14">
        <v>0</v>
      </c>
      <c r="P17" s="33">
        <v>631</v>
      </c>
    </row>
    <row r="18" spans="1:16" ht="27" customHeight="1">
      <c r="A18" s="72" t="s">
        <v>45</v>
      </c>
      <c r="B18" s="72"/>
      <c r="C18" s="55">
        <v>30</v>
      </c>
      <c r="D18" s="55"/>
      <c r="E18" s="15">
        <v>3.8</v>
      </c>
      <c r="F18" s="15">
        <v>0.3</v>
      </c>
      <c r="G18" s="15">
        <v>25.1</v>
      </c>
      <c r="H18" s="15">
        <v>118.4</v>
      </c>
      <c r="I18" s="15">
        <v>1.15</v>
      </c>
      <c r="J18" s="15">
        <v>42</v>
      </c>
      <c r="K18" s="15">
        <v>16.5</v>
      </c>
      <c r="L18" s="15">
        <v>1</v>
      </c>
      <c r="M18" s="14">
        <v>0.1</v>
      </c>
      <c r="N18" s="14">
        <v>0</v>
      </c>
      <c r="O18" s="14">
        <v>0</v>
      </c>
      <c r="P18" s="33"/>
    </row>
    <row r="19" spans="1:16" ht="27" customHeight="1">
      <c r="A19" s="72" t="s">
        <v>20</v>
      </c>
      <c r="B19" s="72"/>
      <c r="C19" s="55">
        <v>30</v>
      </c>
      <c r="D19" s="55"/>
      <c r="E19" s="15">
        <v>3.3</v>
      </c>
      <c r="F19" s="15">
        <v>0.5</v>
      </c>
      <c r="G19" s="15">
        <v>20.1</v>
      </c>
      <c r="H19" s="15">
        <v>95</v>
      </c>
      <c r="I19" s="15">
        <v>19</v>
      </c>
      <c r="J19" s="15">
        <v>78</v>
      </c>
      <c r="K19" s="15">
        <v>24.5</v>
      </c>
      <c r="L19" s="15">
        <v>1.3</v>
      </c>
      <c r="M19" s="14">
        <v>0.1</v>
      </c>
      <c r="N19" s="14">
        <v>0</v>
      </c>
      <c r="O19" s="14">
        <v>0</v>
      </c>
      <c r="P19" s="33"/>
    </row>
    <row r="20" spans="1:16" ht="27" customHeight="1">
      <c r="A20" s="73" t="s">
        <v>46</v>
      </c>
      <c r="B20" s="73"/>
      <c r="C20" s="73">
        <f>C14+C15+C16+C18+C19+C17</f>
        <v>780</v>
      </c>
      <c r="D20" s="73"/>
      <c r="E20" s="20">
        <f>E14+E15+E16+E18+E19+E17</f>
        <v>33.74</v>
      </c>
      <c r="F20" s="20">
        <f>F14+F15+F16+F18+F19+F17</f>
        <v>26.78</v>
      </c>
      <c r="G20" s="20">
        <f>G14+G15+G16+G18+G19+G17</f>
        <v>126.58999999999999</v>
      </c>
      <c r="H20" s="20">
        <f>H14+H15+H16+H18+H19+H17</f>
        <v>874.3100000000001</v>
      </c>
      <c r="I20" s="20">
        <f>I14+I15+I16+I18+I19+I17</f>
        <v>129.86</v>
      </c>
      <c r="J20" s="20">
        <f>J14+J15+J16+J18+J19+J17</f>
        <v>215.61</v>
      </c>
      <c r="K20" s="20">
        <f>K14+K15+K16+K18+K19+K17</f>
        <v>355.18000000000006</v>
      </c>
      <c r="L20" s="20">
        <f>L14+L15+L16+L18+L19+L17</f>
        <v>7.2299999999999995</v>
      </c>
      <c r="M20" s="20">
        <f>M14+M15+M16+M18+M19+M17</f>
        <v>0.53</v>
      </c>
      <c r="N20" s="20">
        <f>N14+N15+N16+N18+N19+N17</f>
        <v>15.85</v>
      </c>
      <c r="O20" s="20">
        <f>O14+O15+O16+O18+O19+O17</f>
        <v>48</v>
      </c>
      <c r="P20" s="33"/>
    </row>
    <row r="21" spans="1:15" ht="15.75">
      <c r="A21" s="74" t="s">
        <v>15</v>
      </c>
      <c r="B21" s="74"/>
      <c r="C21" s="74"/>
      <c r="D21" s="74"/>
      <c r="E21" s="21">
        <f>E12+E20</f>
        <v>57.44</v>
      </c>
      <c r="F21" s="21">
        <f>F12+F20</f>
        <v>49.25</v>
      </c>
      <c r="G21" s="21">
        <f>G12+G20</f>
        <v>217.86</v>
      </c>
      <c r="H21" s="21">
        <f>H12+H20</f>
        <v>1514.54</v>
      </c>
      <c r="I21" s="21">
        <f>I12+I20</f>
        <v>220.90000000000003</v>
      </c>
      <c r="J21" s="21">
        <f>J12+J20</f>
        <v>361.49</v>
      </c>
      <c r="K21" s="21">
        <f>K12+K20</f>
        <v>745.59</v>
      </c>
      <c r="L21" s="21">
        <f>L12+L20</f>
        <v>14.190000000000001</v>
      </c>
      <c r="M21" s="21">
        <f>M12+M20</f>
        <v>0.9</v>
      </c>
      <c r="N21" s="21">
        <f>N12+N20</f>
        <v>22.68</v>
      </c>
      <c r="O21" s="21">
        <f>O12+O20</f>
        <v>99.02000000000001</v>
      </c>
    </row>
    <row r="22" ht="15">
      <c r="A22" s="2"/>
    </row>
    <row r="23" spans="1:8" ht="12.75">
      <c r="A23" t="s">
        <v>16</v>
      </c>
      <c r="F23" s="3"/>
      <c r="H23">
        <f>(H6+H7+H11+H9)*100/1800</f>
        <v>22.765555555555554</v>
      </c>
    </row>
    <row r="24" spans="1:8" ht="12.75">
      <c r="A24" t="s">
        <v>17</v>
      </c>
      <c r="F24" s="3"/>
      <c r="H24">
        <f>(H14+H15+H16+H18+H19)*100/1800</f>
        <v>43.339444444444446</v>
      </c>
    </row>
    <row r="25" ht="12.75">
      <c r="F25" s="4"/>
    </row>
    <row r="26" spans="1:7" ht="12.75">
      <c r="A26" t="s">
        <v>30</v>
      </c>
      <c r="E26">
        <f>E21*4*100/H21</f>
        <v>15.170282726108258</v>
      </c>
      <c r="F26">
        <f>F21*9*100/H21</f>
        <v>29.26631188347617</v>
      </c>
      <c r="G26">
        <f>G21*4*100/H21</f>
        <v>57.53826244272189</v>
      </c>
    </row>
    <row r="28" spans="5:7" ht="12.75">
      <c r="E28" s="4" t="s">
        <v>31</v>
      </c>
      <c r="F28" s="3"/>
      <c r="G28" s="3"/>
    </row>
  </sheetData>
  <sheetProtection/>
  <mergeCells count="44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A15:B15"/>
    <mergeCell ref="C15:D15"/>
    <mergeCell ref="A8:B8"/>
    <mergeCell ref="C8:D8"/>
    <mergeCell ref="A9:B9"/>
    <mergeCell ref="C9:D9"/>
    <mergeCell ref="A11:B11"/>
    <mergeCell ref="C11:D11"/>
    <mergeCell ref="A10:B10"/>
    <mergeCell ref="C10:D10"/>
    <mergeCell ref="C16:D16"/>
    <mergeCell ref="A17:B17"/>
    <mergeCell ref="C17:D17"/>
    <mergeCell ref="A12:B12"/>
    <mergeCell ref="C12:D12"/>
    <mergeCell ref="A13:O13"/>
    <mergeCell ref="A14:B14"/>
    <mergeCell ref="C14:D14"/>
    <mergeCell ref="P1:P3"/>
    <mergeCell ref="A21:B21"/>
    <mergeCell ref="C21:D21"/>
    <mergeCell ref="A18:B18"/>
    <mergeCell ref="C18:D18"/>
    <mergeCell ref="A19:B19"/>
    <mergeCell ref="C19:D19"/>
    <mergeCell ref="A20:B20"/>
    <mergeCell ref="C20:D20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3">
      <selection activeCell="A14" sqref="A14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50" t="s">
        <v>0</v>
      </c>
      <c r="B1" s="50" t="s">
        <v>1</v>
      </c>
      <c r="C1" s="50" t="s">
        <v>2</v>
      </c>
      <c r="D1" s="50"/>
      <c r="E1" s="50" t="s">
        <v>3</v>
      </c>
      <c r="F1" s="50"/>
      <c r="G1" s="50"/>
      <c r="H1" s="50" t="s">
        <v>4</v>
      </c>
      <c r="I1" s="50" t="s">
        <v>34</v>
      </c>
      <c r="J1" s="50"/>
      <c r="K1" s="50"/>
      <c r="L1" s="50"/>
      <c r="M1" s="50" t="s">
        <v>39</v>
      </c>
      <c r="N1" s="50"/>
      <c r="O1" s="50"/>
      <c r="P1" s="34" t="s">
        <v>74</v>
      </c>
    </row>
    <row r="2" spans="1:16" ht="15.75">
      <c r="A2" s="50"/>
      <c r="B2" s="50"/>
      <c r="C2" s="50"/>
      <c r="D2" s="50"/>
      <c r="E2" s="5" t="s">
        <v>5</v>
      </c>
      <c r="F2" s="5" t="s">
        <v>6</v>
      </c>
      <c r="G2" s="5" t="s">
        <v>7</v>
      </c>
      <c r="H2" s="50"/>
      <c r="I2" s="5" t="s">
        <v>35</v>
      </c>
      <c r="J2" s="5" t="s">
        <v>36</v>
      </c>
      <c r="K2" s="5" t="s">
        <v>37</v>
      </c>
      <c r="L2" s="5" t="s">
        <v>38</v>
      </c>
      <c r="M2" s="5" t="s">
        <v>40</v>
      </c>
      <c r="N2" s="5" t="s">
        <v>41</v>
      </c>
      <c r="O2" s="9" t="s">
        <v>42</v>
      </c>
      <c r="P2" s="34"/>
    </row>
    <row r="3" spans="1:16" ht="12" customHeight="1">
      <c r="A3" s="50"/>
      <c r="B3" s="50"/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18"/>
      <c r="N3" s="18"/>
      <c r="O3" s="19"/>
      <c r="P3" s="34"/>
    </row>
    <row r="4" spans="1:16" ht="15.75">
      <c r="A4" s="79" t="s">
        <v>24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1"/>
    </row>
    <row r="5" spans="1:16" ht="16.5" customHeight="1">
      <c r="A5" s="80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1"/>
    </row>
    <row r="6" spans="1:16" ht="32.25" customHeight="1">
      <c r="A6" s="55" t="s">
        <v>67</v>
      </c>
      <c r="B6" s="55"/>
      <c r="C6" s="55">
        <v>80</v>
      </c>
      <c r="D6" s="55"/>
      <c r="E6" s="10">
        <v>12.44</v>
      </c>
      <c r="F6" s="10">
        <v>9.24</v>
      </c>
      <c r="G6" s="10">
        <v>12.56</v>
      </c>
      <c r="H6" s="10">
        <v>183</v>
      </c>
      <c r="I6" s="10">
        <v>35</v>
      </c>
      <c r="J6" s="10">
        <v>25.7</v>
      </c>
      <c r="K6" s="10">
        <v>133.1</v>
      </c>
      <c r="L6" s="10">
        <v>1.2</v>
      </c>
      <c r="M6" s="14">
        <v>0.08</v>
      </c>
      <c r="N6" s="14">
        <v>0.12</v>
      </c>
      <c r="O6" s="14">
        <v>23</v>
      </c>
      <c r="P6" s="32">
        <v>451</v>
      </c>
    </row>
    <row r="7" spans="1:16" ht="27" customHeight="1">
      <c r="A7" s="55" t="s">
        <v>12</v>
      </c>
      <c r="B7" s="55"/>
      <c r="C7" s="55">
        <v>150</v>
      </c>
      <c r="D7" s="55"/>
      <c r="E7" s="15">
        <v>5.52</v>
      </c>
      <c r="F7" s="15">
        <v>4.52</v>
      </c>
      <c r="G7" s="15">
        <v>26.45</v>
      </c>
      <c r="H7" s="15">
        <v>168.45</v>
      </c>
      <c r="I7" s="15">
        <v>4.86</v>
      </c>
      <c r="J7" s="15">
        <v>21.12</v>
      </c>
      <c r="K7" s="15">
        <v>37.17</v>
      </c>
      <c r="L7" s="15">
        <v>1.11</v>
      </c>
      <c r="M7" s="14">
        <v>0.06</v>
      </c>
      <c r="N7" s="14">
        <v>0</v>
      </c>
      <c r="O7" s="14">
        <v>21</v>
      </c>
      <c r="P7" s="32">
        <v>516</v>
      </c>
    </row>
    <row r="8" spans="1:16" ht="27" customHeight="1">
      <c r="A8" s="55" t="s">
        <v>57</v>
      </c>
      <c r="B8" s="55"/>
      <c r="C8" s="55">
        <v>200</v>
      </c>
      <c r="D8" s="55"/>
      <c r="E8" s="15">
        <v>3.52</v>
      </c>
      <c r="F8" s="15">
        <v>3.72</v>
      </c>
      <c r="G8" s="15">
        <v>25.49</v>
      </c>
      <c r="H8" s="15">
        <v>145.2</v>
      </c>
      <c r="I8" s="15">
        <v>122</v>
      </c>
      <c r="J8" s="15">
        <v>14</v>
      </c>
      <c r="K8" s="15">
        <v>90</v>
      </c>
      <c r="L8" s="15">
        <v>0.56</v>
      </c>
      <c r="M8" s="14">
        <v>0.04</v>
      </c>
      <c r="N8" s="14">
        <v>1.3</v>
      </c>
      <c r="O8" s="14">
        <v>0.01</v>
      </c>
      <c r="P8" s="32">
        <v>693</v>
      </c>
    </row>
    <row r="9" spans="1:16" ht="27" customHeight="1">
      <c r="A9" s="55" t="s">
        <v>43</v>
      </c>
      <c r="B9" s="55"/>
      <c r="C9" s="55">
        <v>10</v>
      </c>
      <c r="D9" s="55"/>
      <c r="E9" s="15">
        <v>0</v>
      </c>
      <c r="F9" s="15">
        <v>8.2</v>
      </c>
      <c r="G9" s="15">
        <v>0.1</v>
      </c>
      <c r="H9" s="15">
        <v>75</v>
      </c>
      <c r="I9" s="15">
        <v>1</v>
      </c>
      <c r="J9" s="15">
        <v>0</v>
      </c>
      <c r="K9" s="15">
        <v>2</v>
      </c>
      <c r="L9" s="15">
        <v>0</v>
      </c>
      <c r="M9" s="14">
        <v>0</v>
      </c>
      <c r="N9" s="14">
        <v>0</v>
      </c>
      <c r="O9" s="14">
        <v>59</v>
      </c>
      <c r="P9" s="33"/>
    </row>
    <row r="10" spans="1:16" ht="27" customHeight="1">
      <c r="A10" s="55" t="s">
        <v>14</v>
      </c>
      <c r="B10" s="55"/>
      <c r="C10" s="55">
        <v>30</v>
      </c>
      <c r="D10" s="55"/>
      <c r="E10" s="15">
        <v>3.8</v>
      </c>
      <c r="F10" s="15">
        <v>0.3</v>
      </c>
      <c r="G10" s="15">
        <v>25.1</v>
      </c>
      <c r="H10" s="15">
        <v>118.4</v>
      </c>
      <c r="I10" s="15">
        <v>11.5</v>
      </c>
      <c r="J10" s="15">
        <v>42</v>
      </c>
      <c r="K10" s="15">
        <v>16.5</v>
      </c>
      <c r="L10" s="15">
        <v>1</v>
      </c>
      <c r="M10" s="14">
        <v>0.1</v>
      </c>
      <c r="N10" s="14">
        <v>0</v>
      </c>
      <c r="O10" s="14">
        <v>0</v>
      </c>
      <c r="P10" s="33"/>
    </row>
    <row r="11" spans="1:16" ht="27" customHeight="1">
      <c r="A11" s="73" t="s">
        <v>46</v>
      </c>
      <c r="B11" s="73"/>
      <c r="C11" s="73">
        <f>C6+C7+C9+C10+C8</f>
        <v>470</v>
      </c>
      <c r="D11" s="73"/>
      <c r="E11" s="20">
        <f>E6+E7+E9+E10+E8</f>
        <v>25.28</v>
      </c>
      <c r="F11" s="20">
        <f>F6+F7+F9+F10+F8</f>
        <v>25.98</v>
      </c>
      <c r="G11" s="20">
        <f aca="true" t="shared" si="0" ref="G11:O11">G6+G7+G9+G10+G8</f>
        <v>89.7</v>
      </c>
      <c r="H11" s="20">
        <f t="shared" si="0"/>
        <v>690.05</v>
      </c>
      <c r="I11" s="20">
        <f t="shared" si="0"/>
        <v>174.36</v>
      </c>
      <c r="J11" s="20">
        <f t="shared" si="0"/>
        <v>102.82</v>
      </c>
      <c r="K11" s="20">
        <f t="shared" si="0"/>
        <v>278.77</v>
      </c>
      <c r="L11" s="20">
        <f t="shared" si="0"/>
        <v>3.87</v>
      </c>
      <c r="M11" s="20">
        <f t="shared" si="0"/>
        <v>0.28</v>
      </c>
      <c r="N11" s="20">
        <f t="shared" si="0"/>
        <v>1.42</v>
      </c>
      <c r="O11" s="20">
        <f t="shared" si="0"/>
        <v>103.01</v>
      </c>
      <c r="P11" s="33"/>
    </row>
    <row r="12" spans="1:16" ht="15.75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3"/>
    </row>
    <row r="13" spans="1:16" ht="36" customHeight="1">
      <c r="A13" s="76" t="s">
        <v>77</v>
      </c>
      <c r="B13" s="76"/>
      <c r="C13" s="55">
        <v>60</v>
      </c>
      <c r="D13" s="55"/>
      <c r="E13" s="15">
        <v>0.86</v>
      </c>
      <c r="F13" s="15">
        <v>3.65</v>
      </c>
      <c r="G13" s="15">
        <v>5.02</v>
      </c>
      <c r="H13" s="15">
        <v>56.34</v>
      </c>
      <c r="I13" s="15">
        <v>21.09</v>
      </c>
      <c r="J13" s="15">
        <v>12.54</v>
      </c>
      <c r="K13" s="15">
        <v>24.58</v>
      </c>
      <c r="L13" s="15">
        <v>0.8</v>
      </c>
      <c r="M13" s="14">
        <v>0.01</v>
      </c>
      <c r="N13" s="14">
        <v>5.7</v>
      </c>
      <c r="O13" s="14">
        <v>0</v>
      </c>
      <c r="P13" s="33">
        <v>71</v>
      </c>
    </row>
    <row r="14" spans="1:16" ht="32.25" customHeight="1">
      <c r="A14" s="72" t="s">
        <v>79</v>
      </c>
      <c r="B14" s="72"/>
      <c r="C14" s="55">
        <v>250</v>
      </c>
      <c r="D14" s="55"/>
      <c r="E14" s="15">
        <v>2</v>
      </c>
      <c r="F14" s="15">
        <v>5.11</v>
      </c>
      <c r="G14" s="15">
        <v>16.93</v>
      </c>
      <c r="H14" s="15">
        <v>121.75</v>
      </c>
      <c r="I14" s="15">
        <v>24.95</v>
      </c>
      <c r="J14" s="15">
        <v>26.4</v>
      </c>
      <c r="K14" s="15">
        <v>63.3</v>
      </c>
      <c r="L14" s="15">
        <v>0.94</v>
      </c>
      <c r="M14" s="14">
        <v>0.1</v>
      </c>
      <c r="N14" s="14">
        <v>7.54</v>
      </c>
      <c r="O14" s="14">
        <v>0</v>
      </c>
      <c r="P14" s="33">
        <v>132</v>
      </c>
    </row>
    <row r="15" spans="1:16" ht="33" customHeight="1" thickBot="1">
      <c r="A15" s="72" t="s">
        <v>91</v>
      </c>
      <c r="B15" s="72"/>
      <c r="C15" s="55">
        <v>80</v>
      </c>
      <c r="D15" s="55"/>
      <c r="E15" s="15">
        <v>24.2</v>
      </c>
      <c r="F15" s="15">
        <v>7.8</v>
      </c>
      <c r="G15" s="15">
        <v>5.17</v>
      </c>
      <c r="H15" s="15">
        <v>89</v>
      </c>
      <c r="I15" s="15">
        <v>56.1</v>
      </c>
      <c r="J15" s="15">
        <v>23.9</v>
      </c>
      <c r="K15" s="15">
        <v>138.2</v>
      </c>
      <c r="L15" s="15">
        <v>1.77</v>
      </c>
      <c r="M15" s="14">
        <v>0.06</v>
      </c>
      <c r="N15" s="14">
        <v>0.54</v>
      </c>
      <c r="O15" s="14">
        <v>43</v>
      </c>
      <c r="P15" s="33">
        <v>492</v>
      </c>
    </row>
    <row r="16" spans="1:16" ht="27" customHeight="1" thickBot="1">
      <c r="A16" s="48" t="s">
        <v>27</v>
      </c>
      <c r="B16" s="49"/>
      <c r="C16" s="56">
        <v>150</v>
      </c>
      <c r="D16" s="57"/>
      <c r="E16" s="11">
        <v>2.86</v>
      </c>
      <c r="F16" s="11">
        <v>4.32</v>
      </c>
      <c r="G16" s="11">
        <v>23.01</v>
      </c>
      <c r="H16" s="11">
        <v>142.35</v>
      </c>
      <c r="I16" s="11">
        <v>14.64</v>
      </c>
      <c r="J16" s="11">
        <v>29.33</v>
      </c>
      <c r="K16" s="11">
        <v>79.73</v>
      </c>
      <c r="L16" s="11">
        <v>1.16</v>
      </c>
      <c r="M16" s="12">
        <v>0.15</v>
      </c>
      <c r="N16" s="13">
        <v>21</v>
      </c>
      <c r="O16" s="28">
        <v>21</v>
      </c>
      <c r="P16" s="32">
        <v>520</v>
      </c>
    </row>
    <row r="17" spans="1:16" ht="33.75" customHeight="1">
      <c r="A17" s="72" t="s">
        <v>13</v>
      </c>
      <c r="B17" s="72"/>
      <c r="C17" s="55">
        <v>200</v>
      </c>
      <c r="D17" s="55"/>
      <c r="E17" s="15">
        <v>0.2</v>
      </c>
      <c r="F17" s="15">
        <v>0</v>
      </c>
      <c r="G17" s="15">
        <v>32.6</v>
      </c>
      <c r="H17" s="15">
        <v>132</v>
      </c>
      <c r="I17" s="15">
        <v>18</v>
      </c>
      <c r="J17" s="15">
        <v>0</v>
      </c>
      <c r="K17" s="15">
        <v>4.29</v>
      </c>
      <c r="L17" s="15">
        <v>0.6</v>
      </c>
      <c r="M17" s="14">
        <v>0</v>
      </c>
      <c r="N17" s="14">
        <v>0</v>
      </c>
      <c r="O17" s="14">
        <v>0</v>
      </c>
      <c r="P17" s="33">
        <v>639</v>
      </c>
    </row>
    <row r="18" spans="1:16" ht="27" customHeight="1">
      <c r="A18" s="72" t="s">
        <v>45</v>
      </c>
      <c r="B18" s="72"/>
      <c r="C18" s="55">
        <v>30</v>
      </c>
      <c r="D18" s="55"/>
      <c r="E18" s="15">
        <v>3.8</v>
      </c>
      <c r="F18" s="15">
        <v>0.3</v>
      </c>
      <c r="G18" s="15">
        <v>25.1</v>
      </c>
      <c r="H18" s="15">
        <v>118.4</v>
      </c>
      <c r="I18" s="15">
        <v>1.15</v>
      </c>
      <c r="J18" s="15">
        <v>42</v>
      </c>
      <c r="K18" s="15">
        <v>16.5</v>
      </c>
      <c r="L18" s="15">
        <v>1</v>
      </c>
      <c r="M18" s="14">
        <v>0.1</v>
      </c>
      <c r="N18" s="14">
        <v>0</v>
      </c>
      <c r="O18" s="14">
        <v>0</v>
      </c>
      <c r="P18" s="33"/>
    </row>
    <row r="19" spans="1:16" ht="27" customHeight="1">
      <c r="A19" s="72" t="s">
        <v>20</v>
      </c>
      <c r="B19" s="72"/>
      <c r="C19" s="55">
        <v>30</v>
      </c>
      <c r="D19" s="55"/>
      <c r="E19" s="15">
        <v>3.3</v>
      </c>
      <c r="F19" s="15">
        <v>0.5</v>
      </c>
      <c r="G19" s="15">
        <v>20.1</v>
      </c>
      <c r="H19" s="15">
        <v>95</v>
      </c>
      <c r="I19" s="15">
        <v>19</v>
      </c>
      <c r="J19" s="15">
        <v>78</v>
      </c>
      <c r="K19" s="15">
        <v>24.5</v>
      </c>
      <c r="L19" s="15">
        <v>1.3</v>
      </c>
      <c r="M19" s="14">
        <v>0.1</v>
      </c>
      <c r="N19" s="14">
        <v>0</v>
      </c>
      <c r="O19" s="14">
        <v>0</v>
      </c>
      <c r="P19" s="33"/>
    </row>
    <row r="20" spans="1:16" ht="27" customHeight="1">
      <c r="A20" s="73" t="s">
        <v>46</v>
      </c>
      <c r="B20" s="73"/>
      <c r="C20" s="73">
        <f>C13+C14+C15+C17+C18+C19+C16</f>
        <v>800</v>
      </c>
      <c r="D20" s="73"/>
      <c r="E20" s="20">
        <f aca="true" t="shared" si="1" ref="E20:O20">E13+E14+E15+E17+E18+E19+E16</f>
        <v>37.22</v>
      </c>
      <c r="F20" s="20">
        <f t="shared" si="1"/>
        <v>21.68</v>
      </c>
      <c r="G20" s="20">
        <f t="shared" si="1"/>
        <v>127.92999999999999</v>
      </c>
      <c r="H20" s="22">
        <f t="shared" si="1"/>
        <v>754.84</v>
      </c>
      <c r="I20" s="20">
        <f t="shared" si="1"/>
        <v>154.93</v>
      </c>
      <c r="J20" s="20">
        <f t="shared" si="1"/>
        <v>212.17000000000002</v>
      </c>
      <c r="K20" s="20">
        <f t="shared" si="1"/>
        <v>351.1</v>
      </c>
      <c r="L20" s="20">
        <f t="shared" si="1"/>
        <v>7.569999999999999</v>
      </c>
      <c r="M20" s="20">
        <f t="shared" si="1"/>
        <v>0.52</v>
      </c>
      <c r="N20" s="20">
        <f t="shared" si="1"/>
        <v>34.78</v>
      </c>
      <c r="O20" s="20">
        <f t="shared" si="1"/>
        <v>64</v>
      </c>
      <c r="P20" s="33"/>
    </row>
    <row r="21" spans="1:15" ht="15.75">
      <c r="A21" s="74" t="s">
        <v>15</v>
      </c>
      <c r="B21" s="74"/>
      <c r="C21" s="74"/>
      <c r="D21" s="74"/>
      <c r="E21" s="21">
        <f aca="true" t="shared" si="2" ref="E21:O21">E11+E20</f>
        <v>62.5</v>
      </c>
      <c r="F21" s="21">
        <f t="shared" si="2"/>
        <v>47.66</v>
      </c>
      <c r="G21" s="21">
        <f t="shared" si="2"/>
        <v>217.63</v>
      </c>
      <c r="H21" s="21">
        <f t="shared" si="2"/>
        <v>1444.8899999999999</v>
      </c>
      <c r="I21" s="21">
        <f t="shared" si="2"/>
        <v>329.29</v>
      </c>
      <c r="J21" s="21">
        <f t="shared" si="2"/>
        <v>314.99</v>
      </c>
      <c r="K21" s="21">
        <f t="shared" si="2"/>
        <v>629.87</v>
      </c>
      <c r="L21" s="21">
        <f t="shared" si="2"/>
        <v>11.44</v>
      </c>
      <c r="M21" s="21">
        <f t="shared" si="2"/>
        <v>0.8</v>
      </c>
      <c r="N21" s="21">
        <f t="shared" si="2"/>
        <v>36.2</v>
      </c>
      <c r="O21" s="21">
        <f t="shared" si="2"/>
        <v>167.01</v>
      </c>
    </row>
    <row r="22" ht="15">
      <c r="A22" s="2"/>
    </row>
    <row r="23" spans="1:8" ht="12.75">
      <c r="A23" t="s">
        <v>16</v>
      </c>
      <c r="F23" s="3"/>
      <c r="H23">
        <f>(H6+H7+H10+H9)*100/1800</f>
        <v>30.269444444444446</v>
      </c>
    </row>
    <row r="24" spans="1:8" ht="12.75">
      <c r="A24" t="s">
        <v>17</v>
      </c>
      <c r="F24" s="3"/>
      <c r="H24">
        <f>(H13+H14+H15+H17+H18+H19)*100/1800</f>
        <v>34.02722222222222</v>
      </c>
    </row>
    <row r="25" ht="12.75">
      <c r="F25" s="4"/>
    </row>
    <row r="26" spans="1:7" ht="12.75">
      <c r="A26" t="s">
        <v>30</v>
      </c>
      <c r="E26">
        <f>E21*4*100/H21</f>
        <v>17.30235519658936</v>
      </c>
      <c r="F26">
        <f>F21*9*100/H21</f>
        <v>29.68668895210016</v>
      </c>
      <c r="G26">
        <f>G21*4*100/H21</f>
        <v>60.24818498293988</v>
      </c>
    </row>
    <row r="28" spans="5:7" ht="12.75">
      <c r="E28" s="4" t="s">
        <v>31</v>
      </c>
      <c r="F28" s="3"/>
      <c r="G28" s="3"/>
    </row>
  </sheetData>
  <sheetProtection/>
  <mergeCells count="44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A14:B14"/>
    <mergeCell ref="C14:D14"/>
    <mergeCell ref="A8:B8"/>
    <mergeCell ref="C8:D8"/>
    <mergeCell ref="A9:B9"/>
    <mergeCell ref="C9:D9"/>
    <mergeCell ref="A10:B10"/>
    <mergeCell ref="C10:D10"/>
    <mergeCell ref="C15:D15"/>
    <mergeCell ref="A16:B16"/>
    <mergeCell ref="C16:D16"/>
    <mergeCell ref="A17:B17"/>
    <mergeCell ref="C17:D17"/>
    <mergeCell ref="A11:B11"/>
    <mergeCell ref="C11:D11"/>
    <mergeCell ref="A12:O12"/>
    <mergeCell ref="A13:B13"/>
    <mergeCell ref="C13:D13"/>
    <mergeCell ref="P1:P3"/>
    <mergeCell ref="A21:B21"/>
    <mergeCell ref="C21:D21"/>
    <mergeCell ref="A18:B18"/>
    <mergeCell ref="C18:D18"/>
    <mergeCell ref="A19:B19"/>
    <mergeCell ref="C19:D19"/>
    <mergeCell ref="A20:B20"/>
    <mergeCell ref="C20:D20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4" sqref="A14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50" t="s">
        <v>0</v>
      </c>
      <c r="B1" s="50" t="s">
        <v>1</v>
      </c>
      <c r="C1" s="50" t="s">
        <v>2</v>
      </c>
      <c r="D1" s="50"/>
      <c r="E1" s="50" t="s">
        <v>3</v>
      </c>
      <c r="F1" s="50"/>
      <c r="G1" s="50"/>
      <c r="H1" s="50" t="s">
        <v>4</v>
      </c>
      <c r="I1" s="50" t="s">
        <v>34</v>
      </c>
      <c r="J1" s="50"/>
      <c r="K1" s="50"/>
      <c r="L1" s="50"/>
      <c r="M1" s="50" t="s">
        <v>39</v>
      </c>
      <c r="N1" s="50"/>
      <c r="O1" s="50"/>
      <c r="P1" s="34" t="s">
        <v>74</v>
      </c>
    </row>
    <row r="2" spans="1:16" ht="15.75">
      <c r="A2" s="50"/>
      <c r="B2" s="50"/>
      <c r="C2" s="50"/>
      <c r="D2" s="50"/>
      <c r="E2" s="5" t="s">
        <v>5</v>
      </c>
      <c r="F2" s="5" t="s">
        <v>6</v>
      </c>
      <c r="G2" s="5" t="s">
        <v>7</v>
      </c>
      <c r="H2" s="50"/>
      <c r="I2" s="5" t="s">
        <v>35</v>
      </c>
      <c r="J2" s="5" t="s">
        <v>36</v>
      </c>
      <c r="K2" s="5" t="s">
        <v>37</v>
      </c>
      <c r="L2" s="5" t="s">
        <v>38</v>
      </c>
      <c r="M2" s="5" t="s">
        <v>40</v>
      </c>
      <c r="N2" s="5" t="s">
        <v>41</v>
      </c>
      <c r="O2" s="9" t="s">
        <v>42</v>
      </c>
      <c r="P2" s="34"/>
    </row>
    <row r="3" spans="1:16" ht="12" customHeight="1">
      <c r="A3" s="50"/>
      <c r="B3" s="50"/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18"/>
      <c r="N3" s="18"/>
      <c r="O3" s="19"/>
      <c r="P3" s="34"/>
    </row>
    <row r="4" spans="1:16" ht="15.75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1"/>
    </row>
    <row r="5" spans="1:16" ht="16.5" customHeight="1">
      <c r="A5" s="80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1"/>
    </row>
    <row r="6" spans="1:16" ht="32.25" customHeight="1">
      <c r="A6" s="72" t="s">
        <v>78</v>
      </c>
      <c r="B6" s="72"/>
      <c r="C6" s="55">
        <v>200</v>
      </c>
      <c r="D6" s="55"/>
      <c r="E6" s="10">
        <v>6.24</v>
      </c>
      <c r="F6" s="10">
        <v>6.1</v>
      </c>
      <c r="G6" s="10">
        <v>19.7</v>
      </c>
      <c r="H6" s="10">
        <v>158.64</v>
      </c>
      <c r="I6" s="10">
        <v>192.17</v>
      </c>
      <c r="J6" s="10">
        <v>23.52</v>
      </c>
      <c r="K6" s="10">
        <v>156.05</v>
      </c>
      <c r="L6" s="10">
        <v>0.3</v>
      </c>
      <c r="M6" s="14">
        <v>0.08</v>
      </c>
      <c r="N6" s="14">
        <v>1.09</v>
      </c>
      <c r="O6" s="14">
        <v>36.72</v>
      </c>
      <c r="P6" s="32">
        <v>311</v>
      </c>
    </row>
    <row r="7" spans="1:16" ht="27" customHeight="1">
      <c r="A7" s="72" t="s">
        <v>61</v>
      </c>
      <c r="B7" s="72"/>
      <c r="C7" s="55">
        <v>15</v>
      </c>
      <c r="D7" s="55"/>
      <c r="E7" s="15">
        <v>3.48</v>
      </c>
      <c r="F7" s="15">
        <v>4.43</v>
      </c>
      <c r="G7" s="15">
        <v>0</v>
      </c>
      <c r="H7" s="15">
        <v>54.6</v>
      </c>
      <c r="I7" s="15">
        <v>132</v>
      </c>
      <c r="J7" s="15">
        <v>5.25</v>
      </c>
      <c r="K7" s="15">
        <v>75</v>
      </c>
      <c r="L7" s="15">
        <v>0.15</v>
      </c>
      <c r="M7" s="14">
        <v>0.01</v>
      </c>
      <c r="N7" s="14">
        <v>0.11</v>
      </c>
      <c r="O7" s="14">
        <v>39</v>
      </c>
      <c r="P7" s="32"/>
    </row>
    <row r="8" spans="1:16" ht="27" customHeight="1">
      <c r="A8" s="72" t="s">
        <v>63</v>
      </c>
      <c r="B8" s="72"/>
      <c r="C8" s="55">
        <v>207</v>
      </c>
      <c r="D8" s="55"/>
      <c r="E8" s="15">
        <v>4.51</v>
      </c>
      <c r="F8" s="15">
        <v>1.14</v>
      </c>
      <c r="G8" s="15">
        <v>7.71</v>
      </c>
      <c r="H8" s="15">
        <v>57.33</v>
      </c>
      <c r="I8" s="15">
        <v>112.55</v>
      </c>
      <c r="J8" s="15">
        <v>99.08</v>
      </c>
      <c r="K8" s="15">
        <v>185.54</v>
      </c>
      <c r="L8" s="15">
        <v>18.42</v>
      </c>
      <c r="M8" s="14">
        <v>0.01</v>
      </c>
      <c r="N8" s="14">
        <v>3.67</v>
      </c>
      <c r="O8" s="14">
        <v>0.01</v>
      </c>
      <c r="P8" s="32">
        <v>686</v>
      </c>
    </row>
    <row r="9" spans="1:16" ht="27" customHeight="1">
      <c r="A9" s="72" t="s">
        <v>43</v>
      </c>
      <c r="B9" s="72"/>
      <c r="C9" s="55">
        <v>10</v>
      </c>
      <c r="D9" s="55"/>
      <c r="E9" s="15">
        <v>0</v>
      </c>
      <c r="F9" s="15">
        <v>8.2</v>
      </c>
      <c r="G9" s="15">
        <v>0.1</v>
      </c>
      <c r="H9" s="15">
        <v>75</v>
      </c>
      <c r="I9" s="15">
        <v>1</v>
      </c>
      <c r="J9" s="15">
        <v>0</v>
      </c>
      <c r="K9" s="15">
        <v>2</v>
      </c>
      <c r="L9" s="15">
        <v>0</v>
      </c>
      <c r="M9" s="14">
        <v>0</v>
      </c>
      <c r="N9" s="14">
        <v>0</v>
      </c>
      <c r="O9" s="14">
        <v>59</v>
      </c>
      <c r="P9" s="33"/>
    </row>
    <row r="10" spans="1:16" ht="27" customHeight="1">
      <c r="A10" s="72" t="s">
        <v>14</v>
      </c>
      <c r="B10" s="72"/>
      <c r="C10" s="55">
        <v>30</v>
      </c>
      <c r="D10" s="55"/>
      <c r="E10" s="15">
        <v>3.8</v>
      </c>
      <c r="F10" s="15">
        <v>0.3</v>
      </c>
      <c r="G10" s="15">
        <v>25.1</v>
      </c>
      <c r="H10" s="15">
        <v>118.4</v>
      </c>
      <c r="I10" s="15">
        <v>11.5</v>
      </c>
      <c r="J10" s="15">
        <v>42</v>
      </c>
      <c r="K10" s="15">
        <v>16.5</v>
      </c>
      <c r="L10" s="15">
        <v>1</v>
      </c>
      <c r="M10" s="14">
        <v>0.1</v>
      </c>
      <c r="N10" s="14">
        <v>0</v>
      </c>
      <c r="O10" s="14">
        <v>0</v>
      </c>
      <c r="P10" s="33"/>
    </row>
    <row r="11" spans="1:16" ht="27" customHeight="1">
      <c r="A11" s="73" t="s">
        <v>46</v>
      </c>
      <c r="B11" s="73"/>
      <c r="C11" s="73">
        <f>C6+C7+C9+C10+C8</f>
        <v>462</v>
      </c>
      <c r="D11" s="73"/>
      <c r="E11" s="20">
        <f>E6+E7+E9+E10+E8</f>
        <v>18.03</v>
      </c>
      <c r="F11" s="20">
        <f>F6+F7+F9+F10+F8</f>
        <v>20.169999999999998</v>
      </c>
      <c r="G11" s="20">
        <f aca="true" t="shared" si="0" ref="G11:O11">G6+G7+G9+G10+G8</f>
        <v>52.61000000000001</v>
      </c>
      <c r="H11" s="20">
        <f t="shared" si="0"/>
        <v>463.96999999999997</v>
      </c>
      <c r="I11" s="20">
        <f t="shared" si="0"/>
        <v>449.21999999999997</v>
      </c>
      <c r="J11" s="20">
        <f t="shared" si="0"/>
        <v>169.85</v>
      </c>
      <c r="K11" s="20">
        <f t="shared" si="0"/>
        <v>435.09000000000003</v>
      </c>
      <c r="L11" s="20">
        <f t="shared" si="0"/>
        <v>19.87</v>
      </c>
      <c r="M11" s="20">
        <f t="shared" si="0"/>
        <v>0.2</v>
      </c>
      <c r="N11" s="20">
        <f t="shared" si="0"/>
        <v>4.87</v>
      </c>
      <c r="O11" s="20">
        <f t="shared" si="0"/>
        <v>134.73</v>
      </c>
      <c r="P11" s="33"/>
    </row>
    <row r="12" spans="1:16" ht="15.75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3"/>
    </row>
    <row r="13" spans="1:16" ht="36" customHeight="1">
      <c r="A13" s="76" t="s">
        <v>64</v>
      </c>
      <c r="B13" s="76"/>
      <c r="C13" s="55">
        <v>60</v>
      </c>
      <c r="D13" s="55"/>
      <c r="E13" s="15">
        <v>0.46</v>
      </c>
      <c r="F13" s="15">
        <v>3.65</v>
      </c>
      <c r="G13" s="15">
        <v>1.43</v>
      </c>
      <c r="H13" s="15">
        <v>40.38</v>
      </c>
      <c r="I13" s="15">
        <v>13.11</v>
      </c>
      <c r="J13" s="15">
        <v>7.98</v>
      </c>
      <c r="K13" s="15">
        <v>24.01</v>
      </c>
      <c r="L13" s="15">
        <v>0.34</v>
      </c>
      <c r="M13" s="14">
        <v>0.02</v>
      </c>
      <c r="N13" s="14">
        <v>5.7</v>
      </c>
      <c r="O13" s="14">
        <v>0</v>
      </c>
      <c r="P13" s="33">
        <v>21</v>
      </c>
    </row>
    <row r="14" spans="1:16" ht="32.25" customHeight="1">
      <c r="A14" s="72" t="s">
        <v>22</v>
      </c>
      <c r="B14" s="72"/>
      <c r="C14" s="55">
        <v>250</v>
      </c>
      <c r="D14" s="55"/>
      <c r="E14" s="15">
        <v>5.99</v>
      </c>
      <c r="F14" s="15">
        <v>7.54</v>
      </c>
      <c r="G14" s="15">
        <v>15.53</v>
      </c>
      <c r="H14" s="15">
        <v>148.28</v>
      </c>
      <c r="I14" s="15">
        <v>40.09</v>
      </c>
      <c r="J14" s="15">
        <v>6.78</v>
      </c>
      <c r="K14" s="15">
        <v>43.73</v>
      </c>
      <c r="L14" s="15">
        <v>0.38</v>
      </c>
      <c r="M14" s="14">
        <v>0.08</v>
      </c>
      <c r="N14" s="14">
        <v>0.04</v>
      </c>
      <c r="O14" s="14">
        <v>1.28</v>
      </c>
      <c r="P14" s="33">
        <v>201</v>
      </c>
    </row>
    <row r="15" spans="1:16" ht="33" customHeight="1">
      <c r="A15" s="72" t="s">
        <v>53</v>
      </c>
      <c r="B15" s="72"/>
      <c r="C15" s="55">
        <v>80</v>
      </c>
      <c r="D15" s="55"/>
      <c r="E15" s="15">
        <v>8.32</v>
      </c>
      <c r="F15" s="15">
        <v>16</v>
      </c>
      <c r="G15" s="15">
        <v>16.96</v>
      </c>
      <c r="H15" s="15">
        <v>179.2</v>
      </c>
      <c r="I15" s="15">
        <v>19.2</v>
      </c>
      <c r="J15" s="15">
        <v>16</v>
      </c>
      <c r="K15" s="15">
        <v>127.2</v>
      </c>
      <c r="L15" s="15">
        <v>1.44</v>
      </c>
      <c r="M15" s="14">
        <v>0.03</v>
      </c>
      <c r="N15" s="14">
        <v>0</v>
      </c>
      <c r="O15" s="14">
        <v>0</v>
      </c>
      <c r="P15" s="32">
        <v>413</v>
      </c>
    </row>
    <row r="16" spans="1:16" ht="27" customHeight="1">
      <c r="A16" s="72" t="s">
        <v>66</v>
      </c>
      <c r="B16" s="72"/>
      <c r="C16" s="55">
        <v>150</v>
      </c>
      <c r="D16" s="55"/>
      <c r="E16" s="15">
        <v>5.52</v>
      </c>
      <c r="F16" s="15">
        <v>4.52</v>
      </c>
      <c r="G16" s="15">
        <v>26.45</v>
      </c>
      <c r="H16" s="15">
        <v>168.45</v>
      </c>
      <c r="I16" s="15">
        <v>4.86</v>
      </c>
      <c r="J16" s="15">
        <v>21.12</v>
      </c>
      <c r="K16" s="15">
        <v>37.17</v>
      </c>
      <c r="L16" s="15">
        <v>1.11</v>
      </c>
      <c r="M16" s="14">
        <v>0.06</v>
      </c>
      <c r="N16" s="14">
        <v>0</v>
      </c>
      <c r="O16" s="14">
        <v>21</v>
      </c>
      <c r="P16" s="33">
        <v>516</v>
      </c>
    </row>
    <row r="17" spans="1:16" ht="33.75" customHeight="1">
      <c r="A17" s="72" t="s">
        <v>57</v>
      </c>
      <c r="B17" s="72"/>
      <c r="C17" s="55">
        <v>200</v>
      </c>
      <c r="D17" s="55"/>
      <c r="E17" s="15">
        <v>3.52</v>
      </c>
      <c r="F17" s="15">
        <v>3.72</v>
      </c>
      <c r="G17" s="15">
        <v>25.49</v>
      </c>
      <c r="H17" s="15">
        <v>145.2</v>
      </c>
      <c r="I17" s="15">
        <v>122</v>
      </c>
      <c r="J17" s="15">
        <v>14</v>
      </c>
      <c r="K17" s="15">
        <v>90</v>
      </c>
      <c r="L17" s="15">
        <v>0.56</v>
      </c>
      <c r="M17" s="14">
        <v>0.04</v>
      </c>
      <c r="N17" s="14">
        <v>1.3</v>
      </c>
      <c r="O17" s="14">
        <v>0.01</v>
      </c>
      <c r="P17" s="32">
        <v>694</v>
      </c>
    </row>
    <row r="18" spans="1:16" ht="27" customHeight="1">
      <c r="A18" s="72" t="s">
        <v>45</v>
      </c>
      <c r="B18" s="72"/>
      <c r="C18" s="55">
        <v>30</v>
      </c>
      <c r="D18" s="55"/>
      <c r="E18" s="15">
        <v>3.8</v>
      </c>
      <c r="F18" s="15">
        <v>0.3</v>
      </c>
      <c r="G18" s="15">
        <v>25.1</v>
      </c>
      <c r="H18" s="15">
        <v>118.4</v>
      </c>
      <c r="I18" s="15">
        <v>1.15</v>
      </c>
      <c r="J18" s="15">
        <v>42</v>
      </c>
      <c r="K18" s="15">
        <v>16.5</v>
      </c>
      <c r="L18" s="15">
        <v>1</v>
      </c>
      <c r="M18" s="14">
        <v>0.1</v>
      </c>
      <c r="N18" s="14">
        <v>0</v>
      </c>
      <c r="O18" s="14">
        <v>0</v>
      </c>
      <c r="P18" s="33"/>
    </row>
    <row r="19" spans="1:16" ht="27" customHeight="1">
      <c r="A19" s="72" t="s">
        <v>20</v>
      </c>
      <c r="B19" s="72"/>
      <c r="C19" s="55">
        <v>30</v>
      </c>
      <c r="D19" s="55"/>
      <c r="E19" s="15">
        <v>3.3</v>
      </c>
      <c r="F19" s="15">
        <v>0.5</v>
      </c>
      <c r="G19" s="15">
        <v>20.1</v>
      </c>
      <c r="H19" s="15">
        <v>95</v>
      </c>
      <c r="I19" s="15">
        <v>19</v>
      </c>
      <c r="J19" s="15">
        <v>78</v>
      </c>
      <c r="K19" s="15">
        <v>24.5</v>
      </c>
      <c r="L19" s="15">
        <v>1.3</v>
      </c>
      <c r="M19" s="14">
        <v>0.1</v>
      </c>
      <c r="N19" s="14">
        <v>0</v>
      </c>
      <c r="O19" s="14">
        <v>0</v>
      </c>
      <c r="P19" s="33"/>
    </row>
    <row r="20" spans="1:16" ht="27" customHeight="1">
      <c r="A20" s="73" t="s">
        <v>46</v>
      </c>
      <c r="B20" s="73"/>
      <c r="C20" s="73">
        <f>C13+C14+C15+C17+C18+C19+C16</f>
        <v>800</v>
      </c>
      <c r="D20" s="73"/>
      <c r="E20" s="20">
        <f aca="true" t="shared" si="1" ref="E20:O20">E13+E14+E15+E17+E18+E19+E16</f>
        <v>30.91</v>
      </c>
      <c r="F20" s="20">
        <f t="shared" si="1"/>
        <v>36.23</v>
      </c>
      <c r="G20" s="20">
        <f t="shared" si="1"/>
        <v>131.05999999999997</v>
      </c>
      <c r="H20" s="22">
        <f t="shared" si="1"/>
        <v>894.9099999999999</v>
      </c>
      <c r="I20" s="20">
        <f t="shared" si="1"/>
        <v>219.41000000000003</v>
      </c>
      <c r="J20" s="20">
        <f t="shared" si="1"/>
        <v>185.88</v>
      </c>
      <c r="K20" s="20">
        <f t="shared" si="1"/>
        <v>363.11</v>
      </c>
      <c r="L20" s="20">
        <f t="shared" si="1"/>
        <v>6.130000000000001</v>
      </c>
      <c r="M20" s="20">
        <f t="shared" si="1"/>
        <v>0.43</v>
      </c>
      <c r="N20" s="20">
        <f t="shared" si="1"/>
        <v>7.04</v>
      </c>
      <c r="O20" s="20">
        <f t="shared" si="1"/>
        <v>22.29</v>
      </c>
      <c r="P20" s="33"/>
    </row>
    <row r="21" spans="1:15" ht="15.75">
      <c r="A21" s="74" t="s">
        <v>15</v>
      </c>
      <c r="B21" s="74"/>
      <c r="C21" s="74"/>
      <c r="D21" s="74"/>
      <c r="E21" s="21">
        <f aca="true" t="shared" si="2" ref="E21:O21">E11+E20</f>
        <v>48.94</v>
      </c>
      <c r="F21" s="21">
        <f t="shared" si="2"/>
        <v>56.39999999999999</v>
      </c>
      <c r="G21" s="21">
        <f t="shared" si="2"/>
        <v>183.67</v>
      </c>
      <c r="H21" s="21">
        <f t="shared" si="2"/>
        <v>1358.8799999999999</v>
      </c>
      <c r="I21" s="21">
        <f t="shared" si="2"/>
        <v>668.63</v>
      </c>
      <c r="J21" s="21">
        <f t="shared" si="2"/>
        <v>355.73</v>
      </c>
      <c r="K21" s="21">
        <f t="shared" si="2"/>
        <v>798.2</v>
      </c>
      <c r="L21" s="21">
        <f t="shared" si="2"/>
        <v>26</v>
      </c>
      <c r="M21" s="21">
        <f t="shared" si="2"/>
        <v>0.63</v>
      </c>
      <c r="N21" s="21">
        <f t="shared" si="2"/>
        <v>11.91</v>
      </c>
      <c r="O21" s="21">
        <f t="shared" si="2"/>
        <v>157.01999999999998</v>
      </c>
    </row>
    <row r="22" ht="15">
      <c r="A22" s="2"/>
    </row>
    <row r="23" spans="1:8" ht="12.75">
      <c r="A23" t="s">
        <v>16</v>
      </c>
      <c r="F23" s="3"/>
      <c r="H23">
        <f>(H6+H7+H10+H9)*100/1800</f>
        <v>22.59111111111111</v>
      </c>
    </row>
    <row r="24" spans="1:8" ht="12.75">
      <c r="A24" t="s">
        <v>17</v>
      </c>
      <c r="F24" s="3"/>
      <c r="H24">
        <f>(H13+H14+H15+H17+H18+H19)*100/1800</f>
        <v>40.35888888888888</v>
      </c>
    </row>
    <row r="25" ht="12.75">
      <c r="F25" s="4"/>
    </row>
    <row r="26" spans="1:7" ht="12.75">
      <c r="A26" t="s">
        <v>30</v>
      </c>
      <c r="E26">
        <f>E21*4*100/H21</f>
        <v>14.405981396444131</v>
      </c>
      <c r="F26">
        <f>F21*9*100/H21</f>
        <v>37.354291769692686</v>
      </c>
      <c r="G26">
        <f>G21*4*100/H21</f>
        <v>54.06511244554339</v>
      </c>
    </row>
    <row r="28" spans="5:7" ht="12.75">
      <c r="E28" s="4" t="s">
        <v>31</v>
      </c>
      <c r="F28" s="3"/>
      <c r="G28" s="3"/>
    </row>
  </sheetData>
  <sheetProtection/>
  <mergeCells count="44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A14:B14"/>
    <mergeCell ref="C14:D14"/>
    <mergeCell ref="A8:B8"/>
    <mergeCell ref="C8:D8"/>
    <mergeCell ref="A9:B9"/>
    <mergeCell ref="C9:D9"/>
    <mergeCell ref="A10:B10"/>
    <mergeCell ref="C10:D10"/>
    <mergeCell ref="C15:D15"/>
    <mergeCell ref="A16:B16"/>
    <mergeCell ref="C16:D16"/>
    <mergeCell ref="A17:B17"/>
    <mergeCell ref="C17:D17"/>
    <mergeCell ref="A11:B11"/>
    <mergeCell ref="C11:D11"/>
    <mergeCell ref="A12:O12"/>
    <mergeCell ref="A13:B13"/>
    <mergeCell ref="C13:D13"/>
    <mergeCell ref="P1:P3"/>
    <mergeCell ref="A21:B21"/>
    <mergeCell ref="C21:D21"/>
    <mergeCell ref="A18:B18"/>
    <mergeCell ref="C18:D18"/>
    <mergeCell ref="A19:B19"/>
    <mergeCell ref="C19:D19"/>
    <mergeCell ref="A20:B20"/>
    <mergeCell ref="C20:D20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zoomScalePageLayoutView="0" workbookViewId="0" topLeftCell="A1">
      <selection activeCell="A14" sqref="A14:P16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50" t="s">
        <v>0</v>
      </c>
      <c r="B1" s="50" t="s">
        <v>1</v>
      </c>
      <c r="C1" s="50" t="s">
        <v>2</v>
      </c>
      <c r="D1" s="50"/>
      <c r="E1" s="50" t="s">
        <v>3</v>
      </c>
      <c r="F1" s="50"/>
      <c r="G1" s="50"/>
      <c r="H1" s="50" t="s">
        <v>4</v>
      </c>
      <c r="I1" s="50" t="s">
        <v>34</v>
      </c>
      <c r="J1" s="50"/>
      <c r="K1" s="50"/>
      <c r="L1" s="50"/>
      <c r="M1" s="50" t="s">
        <v>39</v>
      </c>
      <c r="N1" s="50"/>
      <c r="O1" s="50"/>
      <c r="P1" s="34" t="s">
        <v>74</v>
      </c>
    </row>
    <row r="2" spans="1:16" ht="15.75">
      <c r="A2" s="50"/>
      <c r="B2" s="50"/>
      <c r="C2" s="50"/>
      <c r="D2" s="50"/>
      <c r="E2" s="5" t="s">
        <v>5</v>
      </c>
      <c r="F2" s="5" t="s">
        <v>6</v>
      </c>
      <c r="G2" s="5" t="s">
        <v>7</v>
      </c>
      <c r="H2" s="50"/>
      <c r="I2" s="5" t="s">
        <v>35</v>
      </c>
      <c r="J2" s="5" t="s">
        <v>36</v>
      </c>
      <c r="K2" s="5" t="s">
        <v>37</v>
      </c>
      <c r="L2" s="5" t="s">
        <v>38</v>
      </c>
      <c r="M2" s="5" t="s">
        <v>40</v>
      </c>
      <c r="N2" s="5" t="s">
        <v>41</v>
      </c>
      <c r="O2" s="9" t="s">
        <v>42</v>
      </c>
      <c r="P2" s="34"/>
    </row>
    <row r="3" spans="1:16" ht="12" customHeight="1">
      <c r="A3" s="50"/>
      <c r="B3" s="50"/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18"/>
      <c r="N3" s="18"/>
      <c r="O3" s="19"/>
      <c r="P3" s="34"/>
    </row>
    <row r="4" spans="1:16" ht="15.75">
      <c r="A4" s="79" t="s">
        <v>21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1"/>
    </row>
    <row r="5" spans="1:16" ht="16.5" customHeight="1">
      <c r="A5" s="80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1"/>
    </row>
    <row r="6" spans="1:16" ht="32.25" customHeight="1">
      <c r="A6" s="72" t="s">
        <v>59</v>
      </c>
      <c r="B6" s="72"/>
      <c r="C6" s="55">
        <v>80</v>
      </c>
      <c r="D6" s="55"/>
      <c r="E6" s="10">
        <v>10.64</v>
      </c>
      <c r="F6" s="10">
        <v>3.76</v>
      </c>
      <c r="G6" s="10">
        <v>7.67</v>
      </c>
      <c r="H6" s="10">
        <v>107</v>
      </c>
      <c r="I6" s="10">
        <v>42.7</v>
      </c>
      <c r="J6" s="10">
        <v>24</v>
      </c>
      <c r="K6" s="10">
        <v>146.8</v>
      </c>
      <c r="L6" s="10">
        <v>0.59</v>
      </c>
      <c r="M6" s="14">
        <v>0.07</v>
      </c>
      <c r="N6" s="14">
        <v>0.34</v>
      </c>
      <c r="O6" s="14">
        <v>21</v>
      </c>
      <c r="P6" s="32">
        <v>394</v>
      </c>
    </row>
    <row r="7" spans="1:16" ht="27" customHeight="1">
      <c r="A7" s="72" t="s">
        <v>27</v>
      </c>
      <c r="B7" s="72"/>
      <c r="C7" s="55">
        <v>150</v>
      </c>
      <c r="D7" s="55"/>
      <c r="E7" s="15">
        <v>3.06</v>
      </c>
      <c r="F7" s="15">
        <v>4.8</v>
      </c>
      <c r="G7" s="15">
        <v>20.45</v>
      </c>
      <c r="H7" s="15">
        <v>137.25</v>
      </c>
      <c r="I7" s="15">
        <v>36.98</v>
      </c>
      <c r="J7" s="15">
        <v>27.75</v>
      </c>
      <c r="K7" s="15">
        <v>86.6</v>
      </c>
      <c r="L7" s="15">
        <v>1.01</v>
      </c>
      <c r="M7" s="14">
        <v>0.14</v>
      </c>
      <c r="N7" s="14">
        <v>18.17</v>
      </c>
      <c r="O7" s="14">
        <v>25.5</v>
      </c>
      <c r="P7" s="32">
        <v>520</v>
      </c>
    </row>
    <row r="8" spans="1:16" ht="33.75" customHeight="1">
      <c r="A8" s="72" t="s">
        <v>10</v>
      </c>
      <c r="B8" s="72"/>
      <c r="C8" s="55">
        <v>200</v>
      </c>
      <c r="D8" s="55"/>
      <c r="E8" s="15">
        <v>0.2</v>
      </c>
      <c r="F8" s="15">
        <v>0</v>
      </c>
      <c r="G8" s="15">
        <v>14</v>
      </c>
      <c r="H8" s="15">
        <v>28</v>
      </c>
      <c r="I8" s="15">
        <v>6</v>
      </c>
      <c r="J8" s="15">
        <v>0</v>
      </c>
      <c r="K8" s="15">
        <v>0</v>
      </c>
      <c r="L8" s="15">
        <v>0.4</v>
      </c>
      <c r="M8" s="14">
        <v>0</v>
      </c>
      <c r="N8" s="14">
        <v>0</v>
      </c>
      <c r="O8" s="14">
        <v>0</v>
      </c>
      <c r="P8" s="32">
        <v>685</v>
      </c>
    </row>
    <row r="9" spans="1:32" ht="27" customHeight="1">
      <c r="A9" s="72" t="s">
        <v>61</v>
      </c>
      <c r="B9" s="72"/>
      <c r="C9" s="55">
        <v>15</v>
      </c>
      <c r="D9" s="55"/>
      <c r="E9" s="15">
        <v>3.48</v>
      </c>
      <c r="F9" s="15">
        <v>4.43</v>
      </c>
      <c r="G9" s="15">
        <v>0</v>
      </c>
      <c r="H9" s="15">
        <v>54.6</v>
      </c>
      <c r="I9" s="15">
        <v>132</v>
      </c>
      <c r="J9" s="15">
        <v>5.25</v>
      </c>
      <c r="K9" s="15">
        <v>75</v>
      </c>
      <c r="L9" s="15">
        <v>0.15</v>
      </c>
      <c r="M9" s="14">
        <v>0.01</v>
      </c>
      <c r="N9" s="14">
        <v>0.11</v>
      </c>
      <c r="O9" s="14">
        <v>39</v>
      </c>
      <c r="P9" s="33"/>
      <c r="Q9" s="87"/>
      <c r="R9" s="88"/>
      <c r="S9" s="85"/>
      <c r="T9" s="86"/>
      <c r="U9" s="15"/>
      <c r="V9" s="15"/>
      <c r="W9" s="15"/>
      <c r="X9" s="15"/>
      <c r="Y9" s="15"/>
      <c r="Z9" s="15"/>
      <c r="AA9" s="15"/>
      <c r="AB9" s="15"/>
      <c r="AC9" s="14"/>
      <c r="AD9" s="14"/>
      <c r="AE9" s="14"/>
      <c r="AF9" s="32"/>
    </row>
    <row r="10" spans="1:16" ht="27" customHeight="1">
      <c r="A10" s="72" t="s">
        <v>45</v>
      </c>
      <c r="B10" s="72"/>
      <c r="C10" s="55">
        <v>30</v>
      </c>
      <c r="D10" s="55"/>
      <c r="E10" s="15">
        <v>3.8</v>
      </c>
      <c r="F10" s="15">
        <v>0.3</v>
      </c>
      <c r="G10" s="15">
        <v>25.1</v>
      </c>
      <c r="H10" s="15">
        <v>118.4</v>
      </c>
      <c r="I10" s="15">
        <v>11.5</v>
      </c>
      <c r="J10" s="15">
        <v>42</v>
      </c>
      <c r="K10" s="15">
        <v>16.5</v>
      </c>
      <c r="L10" s="15">
        <v>1</v>
      </c>
      <c r="M10" s="14">
        <v>0.1</v>
      </c>
      <c r="N10" s="14">
        <v>0</v>
      </c>
      <c r="O10" s="14">
        <v>0</v>
      </c>
      <c r="P10" s="33"/>
    </row>
    <row r="11" spans="1:16" ht="27" customHeight="1">
      <c r="A11" s="73" t="s">
        <v>46</v>
      </c>
      <c r="B11" s="73"/>
      <c r="C11" s="73">
        <f>C6+C7+C9+C10+C8</f>
        <v>475</v>
      </c>
      <c r="D11" s="73"/>
      <c r="E11" s="20">
        <f>E6+E7+E9+E10+E8</f>
        <v>21.18</v>
      </c>
      <c r="F11" s="20">
        <f>F6+F7+F9+F10+F8</f>
        <v>13.29</v>
      </c>
      <c r="G11" s="20">
        <f aca="true" t="shared" si="0" ref="G11:O11">G6+G7+G9+G10+G8</f>
        <v>67.22</v>
      </c>
      <c r="H11" s="20">
        <f t="shared" si="0"/>
        <v>445.25</v>
      </c>
      <c r="I11" s="20">
        <f t="shared" si="0"/>
        <v>229.18</v>
      </c>
      <c r="J11" s="20">
        <f t="shared" si="0"/>
        <v>99</v>
      </c>
      <c r="K11" s="20">
        <f t="shared" si="0"/>
        <v>324.9</v>
      </c>
      <c r="L11" s="20">
        <f t="shared" si="0"/>
        <v>3.15</v>
      </c>
      <c r="M11" s="20">
        <f t="shared" si="0"/>
        <v>0.32000000000000006</v>
      </c>
      <c r="N11" s="20">
        <f t="shared" si="0"/>
        <v>18.62</v>
      </c>
      <c r="O11" s="20">
        <f t="shared" si="0"/>
        <v>85.5</v>
      </c>
      <c r="P11" s="33"/>
    </row>
    <row r="12" spans="1:16" ht="15.75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3"/>
    </row>
    <row r="13" spans="1:16" ht="36" customHeight="1">
      <c r="A13" s="76" t="s">
        <v>62</v>
      </c>
      <c r="B13" s="76"/>
      <c r="C13" s="55">
        <v>60</v>
      </c>
      <c r="D13" s="55"/>
      <c r="E13" s="15">
        <v>0.68</v>
      </c>
      <c r="F13" s="15">
        <v>3.71</v>
      </c>
      <c r="G13" s="15">
        <v>2.83</v>
      </c>
      <c r="H13" s="15">
        <v>47.46</v>
      </c>
      <c r="I13" s="15">
        <v>10.55</v>
      </c>
      <c r="J13" s="15">
        <v>10.67</v>
      </c>
      <c r="K13" s="15">
        <v>19.73</v>
      </c>
      <c r="L13" s="15">
        <v>0.5</v>
      </c>
      <c r="M13" s="14">
        <v>0.04</v>
      </c>
      <c r="N13" s="14">
        <v>12.25</v>
      </c>
      <c r="O13" s="14">
        <v>0</v>
      </c>
      <c r="P13" s="33">
        <v>19</v>
      </c>
    </row>
    <row r="14" spans="1:16" ht="32.25" customHeight="1">
      <c r="A14" s="72" t="s">
        <v>88</v>
      </c>
      <c r="B14" s="72"/>
      <c r="C14" s="55">
        <v>250</v>
      </c>
      <c r="D14" s="55"/>
      <c r="E14" s="15">
        <v>2</v>
      </c>
      <c r="F14" s="15">
        <v>5.11</v>
      </c>
      <c r="G14" s="15">
        <v>16.93</v>
      </c>
      <c r="H14" s="15">
        <v>121.75</v>
      </c>
      <c r="I14" s="15">
        <v>24.95</v>
      </c>
      <c r="J14" s="15">
        <v>26.4</v>
      </c>
      <c r="K14" s="15">
        <v>63.3</v>
      </c>
      <c r="L14" s="15">
        <v>0.94</v>
      </c>
      <c r="M14" s="14">
        <v>0.1</v>
      </c>
      <c r="N14" s="14">
        <v>7.54</v>
      </c>
      <c r="O14" s="14">
        <v>0</v>
      </c>
      <c r="P14" s="33">
        <v>132</v>
      </c>
    </row>
    <row r="15" spans="1:16" ht="33" customHeight="1">
      <c r="A15" s="72" t="s">
        <v>89</v>
      </c>
      <c r="B15" s="72"/>
      <c r="C15" s="55">
        <v>80</v>
      </c>
      <c r="D15" s="55"/>
      <c r="E15" s="15">
        <v>17.92</v>
      </c>
      <c r="F15" s="15">
        <v>14.58</v>
      </c>
      <c r="G15" s="15">
        <v>5.62</v>
      </c>
      <c r="H15" s="15">
        <v>225</v>
      </c>
      <c r="I15" s="15">
        <v>56.1</v>
      </c>
      <c r="J15" s="15">
        <v>23.9</v>
      </c>
      <c r="K15" s="15">
        <v>138.2</v>
      </c>
      <c r="L15" s="15">
        <v>1.77</v>
      </c>
      <c r="M15" s="14">
        <v>0.06</v>
      </c>
      <c r="N15" s="14">
        <v>0.54</v>
      </c>
      <c r="O15" s="14">
        <v>43</v>
      </c>
      <c r="P15" s="33">
        <v>492</v>
      </c>
    </row>
    <row r="16" spans="1:16" ht="27" customHeight="1">
      <c r="A16" s="72" t="s">
        <v>90</v>
      </c>
      <c r="B16" s="72"/>
      <c r="C16" s="55">
        <v>150</v>
      </c>
      <c r="D16" s="55"/>
      <c r="E16" s="15">
        <v>4.5</v>
      </c>
      <c r="F16" s="15">
        <v>5.1</v>
      </c>
      <c r="G16" s="15">
        <v>21.5</v>
      </c>
      <c r="H16" s="15">
        <v>151</v>
      </c>
      <c r="I16" s="15">
        <v>18</v>
      </c>
      <c r="J16" s="15">
        <v>73.5</v>
      </c>
      <c r="K16" s="15">
        <v>37.17</v>
      </c>
      <c r="L16" s="15">
        <v>2.4</v>
      </c>
      <c r="M16" s="14">
        <v>0.06</v>
      </c>
      <c r="N16" s="14">
        <v>0</v>
      </c>
      <c r="O16" s="14">
        <v>21</v>
      </c>
      <c r="P16" s="33">
        <v>516</v>
      </c>
    </row>
    <row r="17" spans="1:16" ht="33.75" customHeight="1">
      <c r="A17" s="72" t="s">
        <v>13</v>
      </c>
      <c r="B17" s="72"/>
      <c r="C17" s="55">
        <v>200</v>
      </c>
      <c r="D17" s="55"/>
      <c r="E17" s="15">
        <v>0.04</v>
      </c>
      <c r="F17" s="15">
        <v>0</v>
      </c>
      <c r="G17" s="15">
        <v>24.76</v>
      </c>
      <c r="H17" s="15">
        <v>94.2</v>
      </c>
      <c r="I17" s="15">
        <v>6.4</v>
      </c>
      <c r="J17" s="15">
        <v>0</v>
      </c>
      <c r="K17" s="15">
        <v>3.6</v>
      </c>
      <c r="L17" s="15">
        <v>0.18</v>
      </c>
      <c r="M17" s="14">
        <v>0.01</v>
      </c>
      <c r="N17" s="14">
        <v>1.08</v>
      </c>
      <c r="O17" s="14">
        <v>0</v>
      </c>
      <c r="P17" s="33">
        <v>639</v>
      </c>
    </row>
    <row r="18" spans="1:16" ht="27" customHeight="1">
      <c r="A18" s="72" t="s">
        <v>45</v>
      </c>
      <c r="B18" s="72"/>
      <c r="C18" s="55">
        <v>30</v>
      </c>
      <c r="D18" s="55"/>
      <c r="E18" s="15">
        <v>3.8</v>
      </c>
      <c r="F18" s="15">
        <v>0.3</v>
      </c>
      <c r="G18" s="15">
        <v>25.1</v>
      </c>
      <c r="H18" s="15">
        <v>118.4</v>
      </c>
      <c r="I18" s="15">
        <v>1.15</v>
      </c>
      <c r="J18" s="15">
        <v>42</v>
      </c>
      <c r="K18" s="15">
        <v>16.5</v>
      </c>
      <c r="L18" s="15">
        <v>1</v>
      </c>
      <c r="M18" s="14">
        <v>0.1</v>
      </c>
      <c r="N18" s="14">
        <v>0</v>
      </c>
      <c r="O18" s="14">
        <v>0</v>
      </c>
      <c r="P18" s="33"/>
    </row>
    <row r="19" spans="1:16" ht="27" customHeight="1">
      <c r="A19" s="72" t="s">
        <v>20</v>
      </c>
      <c r="B19" s="72"/>
      <c r="C19" s="55">
        <v>30</v>
      </c>
      <c r="D19" s="55"/>
      <c r="E19" s="15">
        <v>3.3</v>
      </c>
      <c r="F19" s="15">
        <v>0.5</v>
      </c>
      <c r="G19" s="15">
        <v>20.1</v>
      </c>
      <c r="H19" s="15">
        <v>95</v>
      </c>
      <c r="I19" s="15">
        <v>19</v>
      </c>
      <c r="J19" s="15">
        <v>78</v>
      </c>
      <c r="K19" s="15">
        <v>24.5</v>
      </c>
      <c r="L19" s="15">
        <v>1.3</v>
      </c>
      <c r="M19" s="14">
        <v>0.1</v>
      </c>
      <c r="N19" s="14">
        <v>0</v>
      </c>
      <c r="O19" s="14">
        <v>0</v>
      </c>
      <c r="P19" s="33"/>
    </row>
    <row r="20" spans="1:16" ht="27" customHeight="1">
      <c r="A20" s="73" t="s">
        <v>46</v>
      </c>
      <c r="B20" s="73"/>
      <c r="C20" s="73">
        <f>C13+C14+C15+C17+C18+C19+C16</f>
        <v>800</v>
      </c>
      <c r="D20" s="73"/>
      <c r="E20" s="20">
        <f aca="true" t="shared" si="1" ref="E20:O20">E13+E14+E15+E17+E18+E19+E16</f>
        <v>32.24</v>
      </c>
      <c r="F20" s="20">
        <f t="shared" si="1"/>
        <v>29.299999999999997</v>
      </c>
      <c r="G20" s="20">
        <f t="shared" si="1"/>
        <v>116.84</v>
      </c>
      <c r="H20" s="20">
        <f t="shared" si="1"/>
        <v>852.8100000000001</v>
      </c>
      <c r="I20" s="20">
        <f t="shared" si="1"/>
        <v>136.15</v>
      </c>
      <c r="J20" s="20">
        <f t="shared" si="1"/>
        <v>254.47</v>
      </c>
      <c r="K20" s="20">
        <f t="shared" si="1"/>
        <v>303</v>
      </c>
      <c r="L20" s="20">
        <f t="shared" si="1"/>
        <v>8.09</v>
      </c>
      <c r="M20" s="20">
        <f t="shared" si="1"/>
        <v>0.47000000000000003</v>
      </c>
      <c r="N20" s="20">
        <f t="shared" si="1"/>
        <v>21.409999999999997</v>
      </c>
      <c r="O20" s="20">
        <f t="shared" si="1"/>
        <v>64</v>
      </c>
      <c r="P20" s="33"/>
    </row>
    <row r="21" spans="1:16" ht="15.75">
      <c r="A21" s="74" t="s">
        <v>15</v>
      </c>
      <c r="B21" s="74"/>
      <c r="C21" s="74"/>
      <c r="D21" s="74"/>
      <c r="E21" s="21">
        <f aca="true" t="shared" si="2" ref="E21:O21">E11+E20</f>
        <v>53.42</v>
      </c>
      <c r="F21" s="21">
        <f t="shared" si="2"/>
        <v>42.589999999999996</v>
      </c>
      <c r="G21" s="21">
        <f t="shared" si="2"/>
        <v>184.06</v>
      </c>
      <c r="H21" s="21">
        <f t="shared" si="2"/>
        <v>1298.06</v>
      </c>
      <c r="I21" s="21">
        <f t="shared" si="2"/>
        <v>365.33000000000004</v>
      </c>
      <c r="J21" s="21">
        <f t="shared" si="2"/>
        <v>353.47</v>
      </c>
      <c r="K21" s="21">
        <f t="shared" si="2"/>
        <v>627.9</v>
      </c>
      <c r="L21" s="21">
        <f t="shared" si="2"/>
        <v>11.24</v>
      </c>
      <c r="M21" s="21">
        <f t="shared" si="2"/>
        <v>0.79</v>
      </c>
      <c r="N21" s="21">
        <f t="shared" si="2"/>
        <v>40.03</v>
      </c>
      <c r="O21" s="21">
        <f t="shared" si="2"/>
        <v>149.5</v>
      </c>
      <c r="P21" s="33"/>
    </row>
    <row r="22" ht="15">
      <c r="A22" s="2"/>
    </row>
    <row r="23" spans="1:8" ht="12.75">
      <c r="A23" t="s">
        <v>16</v>
      </c>
      <c r="F23" s="3"/>
      <c r="H23">
        <f>(H6+H7+H10+H9)*100/1800</f>
        <v>23.180555555555557</v>
      </c>
    </row>
    <row r="24" spans="1:8" ht="12.75">
      <c r="A24" t="s">
        <v>17</v>
      </c>
      <c r="F24" s="3"/>
      <c r="H24">
        <f>(H13+H14+H15+H17+H18+H19)*100/1800</f>
        <v>38.989444444444445</v>
      </c>
    </row>
    <row r="25" ht="12.75">
      <c r="F25" s="4"/>
    </row>
    <row r="26" spans="1:7" ht="12.75">
      <c r="A26" t="s">
        <v>30</v>
      </c>
      <c r="E26">
        <f>E21*4*100/H21</f>
        <v>16.46148868311172</v>
      </c>
      <c r="F26">
        <f>F21*9*100/H21</f>
        <v>29.529451643221417</v>
      </c>
      <c r="G26">
        <f>G21*4*100/H21</f>
        <v>56.71848758917154</v>
      </c>
    </row>
    <row r="28" spans="5:7" ht="12.75">
      <c r="E28" s="4" t="s">
        <v>31</v>
      </c>
      <c r="F28" s="3"/>
      <c r="G28" s="3"/>
    </row>
  </sheetData>
  <sheetProtection/>
  <mergeCells count="46">
    <mergeCell ref="Q9:R9"/>
    <mergeCell ref="S9:T9"/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C15:D15"/>
    <mergeCell ref="A16:B16"/>
    <mergeCell ref="A9:B9"/>
    <mergeCell ref="C9:D9"/>
    <mergeCell ref="A10:B10"/>
    <mergeCell ref="C10:D10"/>
    <mergeCell ref="A11:B11"/>
    <mergeCell ref="C11:D11"/>
    <mergeCell ref="C8:D8"/>
    <mergeCell ref="A17:B17"/>
    <mergeCell ref="C17:D17"/>
    <mergeCell ref="A18:B18"/>
    <mergeCell ref="A12:O12"/>
    <mergeCell ref="A13:B13"/>
    <mergeCell ref="C13:D13"/>
    <mergeCell ref="A14:B14"/>
    <mergeCell ref="C14:D14"/>
    <mergeCell ref="A15:B15"/>
    <mergeCell ref="P1:P3"/>
    <mergeCell ref="C18:D18"/>
    <mergeCell ref="C16:D16"/>
    <mergeCell ref="A20:B20"/>
    <mergeCell ref="C20:D20"/>
    <mergeCell ref="A21:B21"/>
    <mergeCell ref="C21:D21"/>
    <mergeCell ref="A19:B19"/>
    <mergeCell ref="C19:D19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4">
      <selection activeCell="A13" sqref="A13:P16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50" t="s">
        <v>0</v>
      </c>
      <c r="B1" s="50" t="s">
        <v>1</v>
      </c>
      <c r="C1" s="50" t="s">
        <v>2</v>
      </c>
      <c r="D1" s="50"/>
      <c r="E1" s="50" t="s">
        <v>3</v>
      </c>
      <c r="F1" s="50"/>
      <c r="G1" s="50"/>
      <c r="H1" s="50" t="s">
        <v>4</v>
      </c>
      <c r="I1" s="50" t="s">
        <v>34</v>
      </c>
      <c r="J1" s="50"/>
      <c r="K1" s="50"/>
      <c r="L1" s="50"/>
      <c r="M1" s="50" t="s">
        <v>39</v>
      </c>
      <c r="N1" s="50"/>
      <c r="O1" s="50"/>
      <c r="P1" s="34" t="s">
        <v>74</v>
      </c>
    </row>
    <row r="2" spans="1:16" ht="15.75">
      <c r="A2" s="50"/>
      <c r="B2" s="50"/>
      <c r="C2" s="50"/>
      <c r="D2" s="50"/>
      <c r="E2" s="5" t="s">
        <v>5</v>
      </c>
      <c r="F2" s="5" t="s">
        <v>6</v>
      </c>
      <c r="G2" s="5" t="s">
        <v>7</v>
      </c>
      <c r="H2" s="50"/>
      <c r="I2" s="5" t="s">
        <v>35</v>
      </c>
      <c r="J2" s="5" t="s">
        <v>36</v>
      </c>
      <c r="K2" s="5" t="s">
        <v>37</v>
      </c>
      <c r="L2" s="5" t="s">
        <v>38</v>
      </c>
      <c r="M2" s="5" t="s">
        <v>40</v>
      </c>
      <c r="N2" s="5" t="s">
        <v>41</v>
      </c>
      <c r="O2" s="9" t="s">
        <v>42</v>
      </c>
      <c r="P2" s="34"/>
    </row>
    <row r="3" spans="1:16" ht="12" customHeight="1">
      <c r="A3" s="50"/>
      <c r="B3" s="50"/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18"/>
      <c r="N3" s="18"/>
      <c r="O3" s="19"/>
      <c r="P3" s="34"/>
    </row>
    <row r="4" spans="1:16" ht="15.75">
      <c r="A4" s="79" t="s">
        <v>19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1"/>
    </row>
    <row r="5" spans="1:16" ht="16.5" customHeight="1">
      <c r="A5" s="80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1"/>
    </row>
    <row r="6" spans="1:16" ht="32.25" customHeight="1">
      <c r="A6" s="72" t="s">
        <v>56</v>
      </c>
      <c r="B6" s="72"/>
      <c r="C6" s="55">
        <v>160</v>
      </c>
      <c r="D6" s="55"/>
      <c r="E6" s="10">
        <v>28.44</v>
      </c>
      <c r="F6" s="10">
        <v>19.51</v>
      </c>
      <c r="G6" s="10">
        <v>17.1</v>
      </c>
      <c r="H6" s="10">
        <v>357.16</v>
      </c>
      <c r="I6" s="10">
        <v>248.75</v>
      </c>
      <c r="J6" s="10">
        <v>39.6</v>
      </c>
      <c r="K6" s="10">
        <v>350.7</v>
      </c>
      <c r="L6" s="10">
        <v>1.17</v>
      </c>
      <c r="M6" s="14">
        <v>0.11</v>
      </c>
      <c r="N6" s="14">
        <v>0.39</v>
      </c>
      <c r="O6" s="14">
        <v>89.95</v>
      </c>
      <c r="P6" s="32">
        <v>358</v>
      </c>
    </row>
    <row r="7" spans="1:16" ht="27" customHeight="1">
      <c r="A7" s="72" t="s">
        <v>57</v>
      </c>
      <c r="B7" s="72"/>
      <c r="C7" s="55">
        <v>200</v>
      </c>
      <c r="D7" s="55"/>
      <c r="E7" s="15">
        <v>3.52</v>
      </c>
      <c r="F7" s="15">
        <v>3.72</v>
      </c>
      <c r="G7" s="15">
        <v>25.49</v>
      </c>
      <c r="H7" s="15">
        <v>145.2</v>
      </c>
      <c r="I7" s="15">
        <v>122</v>
      </c>
      <c r="J7" s="15">
        <v>14</v>
      </c>
      <c r="K7" s="15">
        <v>90</v>
      </c>
      <c r="L7" s="15">
        <v>0.56</v>
      </c>
      <c r="M7" s="14">
        <v>0.04</v>
      </c>
      <c r="N7" s="14">
        <v>1.3</v>
      </c>
      <c r="O7" s="14">
        <v>0.01</v>
      </c>
      <c r="P7" s="32">
        <v>694</v>
      </c>
    </row>
    <row r="8" spans="1:16" ht="27" customHeight="1">
      <c r="A8" s="72" t="s">
        <v>43</v>
      </c>
      <c r="B8" s="72"/>
      <c r="C8" s="55">
        <v>10</v>
      </c>
      <c r="D8" s="55"/>
      <c r="E8" s="15">
        <v>0</v>
      </c>
      <c r="F8" s="15">
        <v>8.2</v>
      </c>
      <c r="G8" s="15">
        <v>0.1</v>
      </c>
      <c r="H8" s="15">
        <v>75</v>
      </c>
      <c r="I8" s="15">
        <v>1</v>
      </c>
      <c r="J8" s="15">
        <v>0</v>
      </c>
      <c r="K8" s="15">
        <v>2</v>
      </c>
      <c r="L8" s="15">
        <v>0</v>
      </c>
      <c r="M8" s="14">
        <v>0</v>
      </c>
      <c r="N8" s="14">
        <v>0</v>
      </c>
      <c r="O8" s="14">
        <v>59</v>
      </c>
      <c r="P8" s="32"/>
    </row>
    <row r="9" spans="1:16" ht="27" customHeight="1">
      <c r="A9" s="72" t="s">
        <v>45</v>
      </c>
      <c r="B9" s="72"/>
      <c r="C9" s="55">
        <v>30</v>
      </c>
      <c r="D9" s="55"/>
      <c r="E9" s="15">
        <v>3.8</v>
      </c>
      <c r="F9" s="15">
        <v>0.3</v>
      </c>
      <c r="G9" s="15">
        <v>25.1</v>
      </c>
      <c r="H9" s="15">
        <v>118.4</v>
      </c>
      <c r="I9" s="15">
        <v>11.5</v>
      </c>
      <c r="J9" s="15">
        <v>42</v>
      </c>
      <c r="K9" s="15">
        <v>16.5</v>
      </c>
      <c r="L9" s="15">
        <v>1</v>
      </c>
      <c r="M9" s="14">
        <v>0.1</v>
      </c>
      <c r="N9" s="14">
        <v>0</v>
      </c>
      <c r="O9" s="14">
        <v>0</v>
      </c>
      <c r="P9" s="33"/>
    </row>
    <row r="10" spans="1:16" ht="27" customHeight="1">
      <c r="A10" s="73" t="s">
        <v>46</v>
      </c>
      <c r="B10" s="73"/>
      <c r="C10" s="73">
        <f>C6+C7+C8+C9</f>
        <v>400</v>
      </c>
      <c r="D10" s="73"/>
      <c r="E10" s="20">
        <f aca="true" t="shared" si="0" ref="E10:O10">E6+E7+E8+E9</f>
        <v>35.76</v>
      </c>
      <c r="F10" s="20">
        <f t="shared" si="0"/>
        <v>31.73</v>
      </c>
      <c r="G10" s="20">
        <f t="shared" si="0"/>
        <v>67.79</v>
      </c>
      <c r="H10" s="20">
        <f t="shared" si="0"/>
        <v>695.76</v>
      </c>
      <c r="I10" s="20">
        <f t="shared" si="0"/>
        <v>383.25</v>
      </c>
      <c r="J10" s="20">
        <f t="shared" si="0"/>
        <v>95.6</v>
      </c>
      <c r="K10" s="20">
        <f t="shared" si="0"/>
        <v>459.2</v>
      </c>
      <c r="L10" s="20">
        <f t="shared" si="0"/>
        <v>2.73</v>
      </c>
      <c r="M10" s="20">
        <f t="shared" si="0"/>
        <v>0.25</v>
      </c>
      <c r="N10" s="20">
        <f t="shared" si="0"/>
        <v>1.69</v>
      </c>
      <c r="O10" s="20">
        <f t="shared" si="0"/>
        <v>148.96</v>
      </c>
      <c r="P10" s="33"/>
    </row>
    <row r="11" spans="1:16" ht="15.75">
      <c r="A11" s="75" t="s">
        <v>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33"/>
    </row>
    <row r="12" spans="1:16" ht="36" customHeight="1">
      <c r="A12" s="76" t="s">
        <v>58</v>
      </c>
      <c r="B12" s="76"/>
      <c r="C12" s="55">
        <v>60</v>
      </c>
      <c r="D12" s="55"/>
      <c r="E12" s="15">
        <v>0.86</v>
      </c>
      <c r="F12" s="15">
        <v>3.65</v>
      </c>
      <c r="G12" s="15">
        <v>5.02</v>
      </c>
      <c r="H12" s="15">
        <v>56.34</v>
      </c>
      <c r="I12" s="15">
        <v>21.09</v>
      </c>
      <c r="J12" s="15">
        <v>12.54</v>
      </c>
      <c r="K12" s="15">
        <v>24.58</v>
      </c>
      <c r="L12" s="15">
        <v>0.8</v>
      </c>
      <c r="M12" s="14">
        <v>0.01</v>
      </c>
      <c r="N12" s="14">
        <v>5.7</v>
      </c>
      <c r="O12" s="14">
        <v>0</v>
      </c>
      <c r="P12" s="33">
        <v>78</v>
      </c>
    </row>
    <row r="13" spans="1:16" ht="32.25" customHeight="1">
      <c r="A13" s="72" t="s">
        <v>85</v>
      </c>
      <c r="B13" s="72"/>
      <c r="C13" s="55">
        <v>250</v>
      </c>
      <c r="D13" s="55"/>
      <c r="E13" s="15">
        <v>7.075</v>
      </c>
      <c r="F13" s="15">
        <v>6.08</v>
      </c>
      <c r="G13" s="15">
        <v>17.232</v>
      </c>
      <c r="H13" s="15">
        <v>152.18</v>
      </c>
      <c r="I13" s="15">
        <v>40.09</v>
      </c>
      <c r="J13" s="15">
        <v>6.78</v>
      </c>
      <c r="K13" s="15">
        <v>43.73</v>
      </c>
      <c r="L13" s="15">
        <v>0.38</v>
      </c>
      <c r="M13" s="14">
        <v>0.08</v>
      </c>
      <c r="N13" s="14">
        <v>0.04</v>
      </c>
      <c r="O13" s="14">
        <v>1.28</v>
      </c>
      <c r="P13" s="33">
        <v>201</v>
      </c>
    </row>
    <row r="14" spans="1:16" ht="27" customHeight="1">
      <c r="A14" s="72" t="s">
        <v>86</v>
      </c>
      <c r="B14" s="72"/>
      <c r="C14" s="55">
        <v>80</v>
      </c>
      <c r="D14" s="55"/>
      <c r="E14" s="15">
        <v>15.683</v>
      </c>
      <c r="F14" s="15">
        <v>7.18</v>
      </c>
      <c r="G14" s="15">
        <v>7.172</v>
      </c>
      <c r="H14" s="15">
        <v>156.99</v>
      </c>
      <c r="I14" s="15">
        <v>23.41</v>
      </c>
      <c r="J14" s="15">
        <v>16.73</v>
      </c>
      <c r="K14" s="15">
        <v>138.81</v>
      </c>
      <c r="L14" s="15">
        <v>1.77</v>
      </c>
      <c r="M14" s="14">
        <v>0.05</v>
      </c>
      <c r="N14" s="14">
        <v>2.35</v>
      </c>
      <c r="O14" s="14">
        <v>0.05</v>
      </c>
      <c r="P14" s="33">
        <v>437</v>
      </c>
    </row>
    <row r="15" spans="1:16" ht="27" customHeight="1">
      <c r="A15" s="72" t="s">
        <v>87</v>
      </c>
      <c r="B15" s="72"/>
      <c r="C15" s="55">
        <v>150</v>
      </c>
      <c r="D15" s="55"/>
      <c r="E15" s="15">
        <v>5.8</v>
      </c>
      <c r="F15" s="15">
        <v>5.7</v>
      </c>
      <c r="G15" s="15">
        <v>34</v>
      </c>
      <c r="H15" s="15">
        <v>210</v>
      </c>
      <c r="I15" s="15">
        <v>21.96</v>
      </c>
      <c r="J15" s="15">
        <v>43.99</v>
      </c>
      <c r="K15" s="15">
        <v>119.59</v>
      </c>
      <c r="L15" s="15">
        <v>1.73</v>
      </c>
      <c r="M15" s="14">
        <v>0.23</v>
      </c>
      <c r="N15" s="14">
        <v>31.5</v>
      </c>
      <c r="O15" s="14">
        <v>31.5</v>
      </c>
      <c r="P15" s="33">
        <v>81</v>
      </c>
    </row>
    <row r="16" spans="1:16" ht="33.75" customHeight="1">
      <c r="A16" s="72" t="s">
        <v>60</v>
      </c>
      <c r="B16" s="72"/>
      <c r="C16" s="55">
        <v>200</v>
      </c>
      <c r="D16" s="55"/>
      <c r="E16" s="15">
        <v>1.2</v>
      </c>
      <c r="F16" s="15">
        <v>1.33</v>
      </c>
      <c r="G16" s="15">
        <v>10.27</v>
      </c>
      <c r="H16" s="15">
        <v>55.35</v>
      </c>
      <c r="I16" s="15">
        <v>50.16</v>
      </c>
      <c r="J16" s="15">
        <v>5.83</v>
      </c>
      <c r="K16" s="15">
        <v>37.5</v>
      </c>
      <c r="L16" s="15">
        <v>0.06</v>
      </c>
      <c r="M16" s="14">
        <v>0.01</v>
      </c>
      <c r="N16" s="14">
        <v>0.54</v>
      </c>
      <c r="O16" s="14">
        <v>0</v>
      </c>
      <c r="P16" s="32">
        <v>692</v>
      </c>
    </row>
    <row r="17" spans="1:16" ht="27" customHeight="1">
      <c r="A17" s="72" t="s">
        <v>45</v>
      </c>
      <c r="B17" s="72"/>
      <c r="C17" s="55">
        <v>30</v>
      </c>
      <c r="D17" s="55"/>
      <c r="E17" s="15">
        <v>3.8</v>
      </c>
      <c r="F17" s="15">
        <v>0.3</v>
      </c>
      <c r="G17" s="15">
        <v>25.1</v>
      </c>
      <c r="H17" s="15">
        <v>118.4</v>
      </c>
      <c r="I17" s="15">
        <v>1.15</v>
      </c>
      <c r="J17" s="15">
        <v>42</v>
      </c>
      <c r="K17" s="15">
        <v>16.5</v>
      </c>
      <c r="L17" s="15">
        <v>1</v>
      </c>
      <c r="M17" s="14">
        <v>0.1</v>
      </c>
      <c r="N17" s="14">
        <v>0</v>
      </c>
      <c r="O17" s="14">
        <v>0</v>
      </c>
      <c r="P17" s="33"/>
    </row>
    <row r="18" spans="1:16" ht="27" customHeight="1">
      <c r="A18" s="72" t="s">
        <v>20</v>
      </c>
      <c r="B18" s="72"/>
      <c r="C18" s="55">
        <v>30</v>
      </c>
      <c r="D18" s="55"/>
      <c r="E18" s="15">
        <v>3.3</v>
      </c>
      <c r="F18" s="15">
        <v>0.5</v>
      </c>
      <c r="G18" s="15">
        <v>20.1</v>
      </c>
      <c r="H18" s="15">
        <v>95</v>
      </c>
      <c r="I18" s="15">
        <v>19</v>
      </c>
      <c r="J18" s="15">
        <v>78</v>
      </c>
      <c r="K18" s="15">
        <v>24.5</v>
      </c>
      <c r="L18" s="15">
        <v>1.3</v>
      </c>
      <c r="M18" s="14">
        <v>0.1</v>
      </c>
      <c r="N18" s="14">
        <v>0</v>
      </c>
      <c r="O18" s="14">
        <v>0</v>
      </c>
      <c r="P18" s="33"/>
    </row>
    <row r="19" spans="1:16" ht="27" customHeight="1">
      <c r="A19" s="73" t="s">
        <v>46</v>
      </c>
      <c r="B19" s="73"/>
      <c r="C19" s="73">
        <f>C12+C13+C14+C16+C17+C18+C15</f>
        <v>800</v>
      </c>
      <c r="D19" s="73"/>
      <c r="E19" s="20">
        <f aca="true" t="shared" si="1" ref="E19:O19">E12+E13+E14+E16+E17+E18+E15</f>
        <v>37.718</v>
      </c>
      <c r="F19" s="20">
        <f t="shared" si="1"/>
        <v>24.740000000000002</v>
      </c>
      <c r="G19" s="20">
        <f t="shared" si="1"/>
        <v>118.894</v>
      </c>
      <c r="H19" s="22">
        <f t="shared" si="1"/>
        <v>844.26</v>
      </c>
      <c r="I19" s="20">
        <f t="shared" si="1"/>
        <v>176.86</v>
      </c>
      <c r="J19" s="20">
        <f t="shared" si="1"/>
        <v>205.87</v>
      </c>
      <c r="K19" s="20">
        <f t="shared" si="1"/>
        <v>405.21000000000004</v>
      </c>
      <c r="L19" s="20">
        <f t="shared" si="1"/>
        <v>7.039999999999999</v>
      </c>
      <c r="M19" s="20">
        <f t="shared" si="1"/>
        <v>0.58</v>
      </c>
      <c r="N19" s="20">
        <f t="shared" si="1"/>
        <v>40.129999999999995</v>
      </c>
      <c r="O19" s="20">
        <f t="shared" si="1"/>
        <v>32.83</v>
      </c>
      <c r="P19" s="33"/>
    </row>
    <row r="20" spans="1:16" ht="15.75">
      <c r="A20" s="74" t="s">
        <v>15</v>
      </c>
      <c r="B20" s="74"/>
      <c r="C20" s="74"/>
      <c r="D20" s="74"/>
      <c r="E20" s="21">
        <f aca="true" t="shared" si="2" ref="E20:O20">E10+E19</f>
        <v>73.47800000000001</v>
      </c>
      <c r="F20" s="21">
        <f t="shared" si="2"/>
        <v>56.47</v>
      </c>
      <c r="G20" s="21">
        <f t="shared" si="2"/>
        <v>186.68400000000003</v>
      </c>
      <c r="H20" s="21">
        <f t="shared" si="2"/>
        <v>1540.02</v>
      </c>
      <c r="I20" s="21">
        <f t="shared" si="2"/>
        <v>560.11</v>
      </c>
      <c r="J20" s="21">
        <f t="shared" si="2"/>
        <v>301.47</v>
      </c>
      <c r="K20" s="21">
        <f t="shared" si="2"/>
        <v>864.4100000000001</v>
      </c>
      <c r="L20" s="21">
        <f t="shared" si="2"/>
        <v>9.77</v>
      </c>
      <c r="M20" s="21">
        <f t="shared" si="2"/>
        <v>0.83</v>
      </c>
      <c r="N20" s="21">
        <f t="shared" si="2"/>
        <v>41.81999999999999</v>
      </c>
      <c r="O20" s="21">
        <f t="shared" si="2"/>
        <v>181.79000000000002</v>
      </c>
      <c r="P20" s="33"/>
    </row>
    <row r="21" ht="15">
      <c r="A21" s="2"/>
    </row>
    <row r="22" spans="1:8" ht="12.75">
      <c r="A22" t="s">
        <v>16</v>
      </c>
      <c r="F22" s="3"/>
      <c r="H22">
        <f>(H6+H7+H9+H8)*100/1800</f>
        <v>38.653333333333336</v>
      </c>
    </row>
    <row r="23" spans="1:8" ht="12.75">
      <c r="A23" t="s">
        <v>17</v>
      </c>
      <c r="F23" s="3"/>
      <c r="H23">
        <f>(H12+H13+H14+H16+H17+H18)*100/1800</f>
        <v>35.236666666666665</v>
      </c>
    </row>
    <row r="24" ht="12.75">
      <c r="F24" s="4"/>
    </row>
    <row r="25" spans="1:7" ht="12.75">
      <c r="A25" t="s">
        <v>30</v>
      </c>
      <c r="E25">
        <f>E20*4*100/H20</f>
        <v>19.084946948740928</v>
      </c>
      <c r="F25">
        <f>F20*9*100/H20</f>
        <v>33.00151946078623</v>
      </c>
      <c r="G25">
        <f>G20*4*100/H20</f>
        <v>48.48872092570227</v>
      </c>
    </row>
    <row r="27" spans="5:7" ht="12.75">
      <c r="E27" s="4" t="s">
        <v>31</v>
      </c>
      <c r="F27" s="3"/>
      <c r="G27" s="3"/>
    </row>
  </sheetData>
  <sheetProtection/>
  <mergeCells count="42">
    <mergeCell ref="A19:B19"/>
    <mergeCell ref="C19:D19"/>
    <mergeCell ref="A20:B20"/>
    <mergeCell ref="C20:D20"/>
    <mergeCell ref="A17:B17"/>
    <mergeCell ref="C17:D17"/>
    <mergeCell ref="A15:B15"/>
    <mergeCell ref="C15:D15"/>
    <mergeCell ref="A18:B18"/>
    <mergeCell ref="C18:D18"/>
    <mergeCell ref="A13:B13"/>
    <mergeCell ref="C13:D13"/>
    <mergeCell ref="A14:B14"/>
    <mergeCell ref="C14:D14"/>
    <mergeCell ref="A16:B16"/>
    <mergeCell ref="C16:D16"/>
    <mergeCell ref="C7:D7"/>
    <mergeCell ref="A10:B10"/>
    <mergeCell ref="C10:D10"/>
    <mergeCell ref="A11:O11"/>
    <mergeCell ref="A12:B12"/>
    <mergeCell ref="C12:D12"/>
    <mergeCell ref="I1:L1"/>
    <mergeCell ref="M1:O1"/>
    <mergeCell ref="C3:D3"/>
    <mergeCell ref="A8:B8"/>
    <mergeCell ref="C8:D8"/>
    <mergeCell ref="A9:B9"/>
    <mergeCell ref="C9:D9"/>
    <mergeCell ref="A6:B6"/>
    <mergeCell ref="C6:D6"/>
    <mergeCell ref="A7:B7"/>
    <mergeCell ref="P1:P3"/>
    <mergeCell ref="E3:H3"/>
    <mergeCell ref="I3:L3"/>
    <mergeCell ref="A4:O4"/>
    <mergeCell ref="A5:O5"/>
    <mergeCell ref="A1:A3"/>
    <mergeCell ref="B1:B3"/>
    <mergeCell ref="C1:D2"/>
    <mergeCell ref="E1:G1"/>
    <mergeCell ref="H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5" sqref="A15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50" t="s">
        <v>0</v>
      </c>
      <c r="B1" s="50" t="s">
        <v>1</v>
      </c>
      <c r="C1" s="50" t="s">
        <v>2</v>
      </c>
      <c r="D1" s="50"/>
      <c r="E1" s="50" t="s">
        <v>3</v>
      </c>
      <c r="F1" s="50"/>
      <c r="G1" s="50"/>
      <c r="H1" s="50" t="s">
        <v>4</v>
      </c>
      <c r="I1" s="50" t="s">
        <v>34</v>
      </c>
      <c r="J1" s="50"/>
      <c r="K1" s="50"/>
      <c r="L1" s="50"/>
      <c r="M1" s="50" t="s">
        <v>39</v>
      </c>
      <c r="N1" s="50"/>
      <c r="O1" s="50"/>
      <c r="P1" s="34" t="s">
        <v>74</v>
      </c>
    </row>
    <row r="2" spans="1:16" ht="15.75">
      <c r="A2" s="50"/>
      <c r="B2" s="50"/>
      <c r="C2" s="50"/>
      <c r="D2" s="50"/>
      <c r="E2" s="5" t="s">
        <v>5</v>
      </c>
      <c r="F2" s="5" t="s">
        <v>6</v>
      </c>
      <c r="G2" s="5" t="s">
        <v>7</v>
      </c>
      <c r="H2" s="50"/>
      <c r="I2" s="5" t="s">
        <v>35</v>
      </c>
      <c r="J2" s="5" t="s">
        <v>36</v>
      </c>
      <c r="K2" s="5" t="s">
        <v>37</v>
      </c>
      <c r="L2" s="5" t="s">
        <v>38</v>
      </c>
      <c r="M2" s="5" t="s">
        <v>40</v>
      </c>
      <c r="N2" s="5" t="s">
        <v>41</v>
      </c>
      <c r="O2" s="9" t="s">
        <v>42</v>
      </c>
      <c r="P2" s="34"/>
    </row>
    <row r="3" spans="1:16" ht="12" customHeight="1">
      <c r="A3" s="50"/>
      <c r="B3" s="50"/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18"/>
      <c r="N3" s="18"/>
      <c r="O3" s="19"/>
      <c r="P3" s="34"/>
    </row>
    <row r="4" spans="1:16" ht="15.75">
      <c r="A4" s="79" t="s">
        <v>18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1"/>
    </row>
    <row r="5" spans="1:16" ht="16.5" customHeight="1">
      <c r="A5" s="80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1"/>
    </row>
    <row r="6" spans="1:16" ht="26.25" customHeight="1">
      <c r="A6" s="72" t="s">
        <v>12</v>
      </c>
      <c r="B6" s="72"/>
      <c r="C6" s="55">
        <v>150</v>
      </c>
      <c r="D6" s="55"/>
      <c r="E6" s="10">
        <v>5.52</v>
      </c>
      <c r="F6" s="10">
        <v>4.52</v>
      </c>
      <c r="G6" s="10">
        <v>26.45</v>
      </c>
      <c r="H6" s="10">
        <v>168.45</v>
      </c>
      <c r="I6" s="10">
        <v>4.86</v>
      </c>
      <c r="J6" s="10">
        <v>21.12</v>
      </c>
      <c r="K6" s="10">
        <v>37.17</v>
      </c>
      <c r="L6" s="10">
        <v>1.11</v>
      </c>
      <c r="M6" s="14">
        <v>0.06</v>
      </c>
      <c r="N6" s="14">
        <v>0</v>
      </c>
      <c r="O6" s="14">
        <v>21</v>
      </c>
      <c r="P6" s="32">
        <v>516</v>
      </c>
    </row>
    <row r="7" spans="1:16" ht="26.25" customHeight="1">
      <c r="A7" s="72" t="s">
        <v>53</v>
      </c>
      <c r="B7" s="72"/>
      <c r="C7" s="55">
        <v>80</v>
      </c>
      <c r="D7" s="55"/>
      <c r="E7" s="15">
        <v>8.32</v>
      </c>
      <c r="F7" s="15">
        <v>16</v>
      </c>
      <c r="G7" s="15">
        <v>16.96</v>
      </c>
      <c r="H7" s="15">
        <v>179.2</v>
      </c>
      <c r="I7" s="15">
        <v>19.2</v>
      </c>
      <c r="J7" s="15">
        <v>16</v>
      </c>
      <c r="K7" s="15">
        <v>127.2</v>
      </c>
      <c r="L7" s="15">
        <v>1.44</v>
      </c>
      <c r="M7" s="14">
        <v>0.03</v>
      </c>
      <c r="N7" s="14">
        <v>0</v>
      </c>
      <c r="O7" s="14">
        <v>0</v>
      </c>
      <c r="P7" s="32">
        <v>413</v>
      </c>
    </row>
    <row r="8" spans="1:16" ht="27" customHeight="1">
      <c r="A8" s="72" t="s">
        <v>10</v>
      </c>
      <c r="B8" s="72"/>
      <c r="C8" s="55">
        <v>200</v>
      </c>
      <c r="D8" s="55"/>
      <c r="E8" s="15">
        <v>0.2</v>
      </c>
      <c r="F8" s="15">
        <v>0</v>
      </c>
      <c r="G8" s="15">
        <v>14</v>
      </c>
      <c r="H8" s="15">
        <v>28</v>
      </c>
      <c r="I8" s="15">
        <v>6</v>
      </c>
      <c r="J8" s="15">
        <v>0</v>
      </c>
      <c r="K8" s="15">
        <v>0</v>
      </c>
      <c r="L8" s="15">
        <v>0.4</v>
      </c>
      <c r="M8" s="14">
        <v>0</v>
      </c>
      <c r="N8" s="14">
        <v>0</v>
      </c>
      <c r="O8" s="14">
        <v>0</v>
      </c>
      <c r="P8" s="32">
        <v>685</v>
      </c>
    </row>
    <row r="9" spans="1:16" ht="27" customHeight="1">
      <c r="A9" s="72" t="s">
        <v>43</v>
      </c>
      <c r="B9" s="72"/>
      <c r="C9" s="55">
        <v>10</v>
      </c>
      <c r="D9" s="55"/>
      <c r="E9" s="15">
        <v>0</v>
      </c>
      <c r="F9" s="15">
        <v>8.2</v>
      </c>
      <c r="G9" s="15">
        <v>0.1</v>
      </c>
      <c r="H9" s="15">
        <v>75</v>
      </c>
      <c r="I9" s="15">
        <v>1</v>
      </c>
      <c r="J9" s="15">
        <v>0</v>
      </c>
      <c r="K9" s="15">
        <v>2</v>
      </c>
      <c r="L9" s="15">
        <v>0</v>
      </c>
      <c r="M9" s="14">
        <v>0</v>
      </c>
      <c r="N9" s="14">
        <v>0</v>
      </c>
      <c r="O9" s="14">
        <v>59</v>
      </c>
      <c r="P9" s="33"/>
    </row>
    <row r="10" spans="1:16" ht="27" customHeight="1">
      <c r="A10" s="72" t="s">
        <v>44</v>
      </c>
      <c r="B10" s="72"/>
      <c r="C10" s="55">
        <v>15</v>
      </c>
      <c r="D10" s="55"/>
      <c r="E10" s="15">
        <v>3.48</v>
      </c>
      <c r="F10" s="15">
        <v>4.43</v>
      </c>
      <c r="G10" s="15">
        <v>0</v>
      </c>
      <c r="H10" s="15">
        <v>54.6</v>
      </c>
      <c r="I10" s="15">
        <v>132</v>
      </c>
      <c r="J10" s="15">
        <v>5.25</v>
      </c>
      <c r="K10" s="15">
        <v>75</v>
      </c>
      <c r="L10" s="15">
        <v>0.15</v>
      </c>
      <c r="M10" s="14">
        <v>0.01</v>
      </c>
      <c r="N10" s="14">
        <v>0.11</v>
      </c>
      <c r="O10" s="14">
        <v>39</v>
      </c>
      <c r="P10" s="33"/>
    </row>
    <row r="11" spans="1:16" ht="27" customHeight="1">
      <c r="A11" s="72" t="s">
        <v>45</v>
      </c>
      <c r="B11" s="72"/>
      <c r="C11" s="55">
        <v>30</v>
      </c>
      <c r="D11" s="55"/>
      <c r="E11" s="15">
        <v>3.8</v>
      </c>
      <c r="F11" s="15">
        <v>0.3</v>
      </c>
      <c r="G11" s="15">
        <v>25.1</v>
      </c>
      <c r="H11" s="15">
        <v>118.4</v>
      </c>
      <c r="I11" s="15">
        <v>11.5</v>
      </c>
      <c r="J11" s="15">
        <v>42</v>
      </c>
      <c r="K11" s="15">
        <v>16.5</v>
      </c>
      <c r="L11" s="15">
        <v>1</v>
      </c>
      <c r="M11" s="14">
        <v>0.1</v>
      </c>
      <c r="N11" s="14">
        <v>0</v>
      </c>
      <c r="O11" s="14">
        <v>0</v>
      </c>
      <c r="P11" s="33"/>
    </row>
    <row r="12" spans="1:16" ht="27" customHeight="1">
      <c r="A12" s="73" t="s">
        <v>46</v>
      </c>
      <c r="B12" s="73"/>
      <c r="C12" s="73">
        <f>C6+C8+C9+C10+C11+C7</f>
        <v>485</v>
      </c>
      <c r="D12" s="73"/>
      <c r="E12" s="20">
        <f aca="true" t="shared" si="0" ref="E12:O12">E6+E8+E9+E10+E11+E7</f>
        <v>21.32</v>
      </c>
      <c r="F12" s="20">
        <f t="shared" si="0"/>
        <v>33.45</v>
      </c>
      <c r="G12" s="20">
        <f t="shared" si="0"/>
        <v>82.61000000000001</v>
      </c>
      <c r="H12" s="20">
        <f t="shared" si="0"/>
        <v>623.6500000000001</v>
      </c>
      <c r="I12" s="20">
        <f t="shared" si="0"/>
        <v>174.56</v>
      </c>
      <c r="J12" s="20">
        <f t="shared" si="0"/>
        <v>84.37</v>
      </c>
      <c r="K12" s="20">
        <f t="shared" si="0"/>
        <v>257.87</v>
      </c>
      <c r="L12" s="20">
        <f t="shared" si="0"/>
        <v>4.1</v>
      </c>
      <c r="M12" s="20">
        <f t="shared" si="0"/>
        <v>0.19999999999999998</v>
      </c>
      <c r="N12" s="20">
        <f t="shared" si="0"/>
        <v>0.11</v>
      </c>
      <c r="O12" s="20">
        <f t="shared" si="0"/>
        <v>119</v>
      </c>
      <c r="P12" s="33"/>
    </row>
    <row r="13" spans="1:16" ht="15.75">
      <c r="A13" s="75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33"/>
    </row>
    <row r="14" spans="1:16" ht="36" customHeight="1">
      <c r="A14" s="76" t="s">
        <v>54</v>
      </c>
      <c r="B14" s="76"/>
      <c r="C14" s="55">
        <v>60</v>
      </c>
      <c r="D14" s="55"/>
      <c r="E14" s="15">
        <v>0.68</v>
      </c>
      <c r="F14" s="15">
        <v>3.71</v>
      </c>
      <c r="G14" s="15">
        <v>2.83</v>
      </c>
      <c r="H14" s="15">
        <v>47.46</v>
      </c>
      <c r="I14" s="15">
        <v>10.55</v>
      </c>
      <c r="J14" s="15">
        <v>10.67</v>
      </c>
      <c r="K14" s="15">
        <v>19.73</v>
      </c>
      <c r="L14" s="15">
        <v>0.5</v>
      </c>
      <c r="M14" s="14">
        <v>0.04</v>
      </c>
      <c r="N14" s="14">
        <v>12.25</v>
      </c>
      <c r="O14" s="14">
        <v>0</v>
      </c>
      <c r="P14" s="33">
        <v>19</v>
      </c>
    </row>
    <row r="15" spans="1:16" ht="27" customHeight="1">
      <c r="A15" s="72" t="s">
        <v>47</v>
      </c>
      <c r="B15" s="72"/>
      <c r="C15" s="55">
        <v>250</v>
      </c>
      <c r="D15" s="55"/>
      <c r="E15" s="15">
        <v>5.49</v>
      </c>
      <c r="F15" s="15">
        <v>5.28</v>
      </c>
      <c r="G15" s="15">
        <v>16.33</v>
      </c>
      <c r="H15" s="15">
        <v>134.75</v>
      </c>
      <c r="I15" s="15">
        <v>38.08</v>
      </c>
      <c r="J15" s="15">
        <v>35.3</v>
      </c>
      <c r="K15" s="15">
        <v>87.18</v>
      </c>
      <c r="L15" s="15">
        <v>2.03</v>
      </c>
      <c r="M15" s="14">
        <v>0.23</v>
      </c>
      <c r="N15" s="14">
        <v>5.81</v>
      </c>
      <c r="O15" s="14">
        <v>0</v>
      </c>
      <c r="P15" s="33">
        <v>139</v>
      </c>
    </row>
    <row r="16" spans="1:16" ht="27" customHeight="1">
      <c r="A16" s="72" t="s">
        <v>55</v>
      </c>
      <c r="B16" s="72"/>
      <c r="C16" s="55">
        <v>210</v>
      </c>
      <c r="D16" s="55"/>
      <c r="E16" s="15">
        <v>20.3</v>
      </c>
      <c r="F16" s="15">
        <v>17</v>
      </c>
      <c r="G16" s="15">
        <v>35.69</v>
      </c>
      <c r="H16" s="15">
        <v>377</v>
      </c>
      <c r="I16" s="15">
        <v>45.1</v>
      </c>
      <c r="J16" s="15">
        <v>47.5</v>
      </c>
      <c r="K16" s="15">
        <v>199.3</v>
      </c>
      <c r="L16" s="15">
        <v>2.19</v>
      </c>
      <c r="M16" s="14">
        <v>0.06</v>
      </c>
      <c r="N16" s="14">
        <v>1.01</v>
      </c>
      <c r="O16" s="14">
        <v>48</v>
      </c>
      <c r="P16" s="33">
        <v>443</v>
      </c>
    </row>
    <row r="17" spans="1:16" ht="31.5" customHeight="1">
      <c r="A17" s="72" t="s">
        <v>80</v>
      </c>
      <c r="B17" s="72"/>
      <c r="C17" s="55">
        <v>200</v>
      </c>
      <c r="D17" s="55"/>
      <c r="E17" s="15">
        <v>0.04</v>
      </c>
      <c r="F17" s="15">
        <v>0</v>
      </c>
      <c r="G17" s="15">
        <v>24.76</v>
      </c>
      <c r="H17" s="15">
        <v>94.2</v>
      </c>
      <c r="I17" s="15">
        <v>6.4</v>
      </c>
      <c r="J17" s="15">
        <v>0</v>
      </c>
      <c r="K17" s="15">
        <v>3.6</v>
      </c>
      <c r="L17" s="15">
        <v>0.18</v>
      </c>
      <c r="M17" s="14">
        <v>0.01</v>
      </c>
      <c r="N17" s="14">
        <v>1.08</v>
      </c>
      <c r="O17" s="14">
        <v>0</v>
      </c>
      <c r="P17" s="33">
        <v>631</v>
      </c>
    </row>
    <row r="18" spans="1:16" ht="27" customHeight="1">
      <c r="A18" s="72" t="s">
        <v>45</v>
      </c>
      <c r="B18" s="72"/>
      <c r="C18" s="55">
        <v>30</v>
      </c>
      <c r="D18" s="55"/>
      <c r="E18" s="15">
        <v>3.8</v>
      </c>
      <c r="F18" s="15">
        <v>0.3</v>
      </c>
      <c r="G18" s="15">
        <v>25.1</v>
      </c>
      <c r="H18" s="15">
        <v>118.4</v>
      </c>
      <c r="I18" s="15">
        <v>11.5</v>
      </c>
      <c r="J18" s="15">
        <v>42</v>
      </c>
      <c r="K18" s="15">
        <v>16.5</v>
      </c>
      <c r="L18" s="15">
        <v>1</v>
      </c>
      <c r="M18" s="14">
        <v>0.1</v>
      </c>
      <c r="N18" s="14">
        <v>0</v>
      </c>
      <c r="O18" s="14">
        <v>0</v>
      </c>
      <c r="P18" s="33"/>
    </row>
    <row r="19" spans="1:16" ht="27" customHeight="1">
      <c r="A19" s="72" t="s">
        <v>20</v>
      </c>
      <c r="B19" s="72"/>
      <c r="C19" s="55">
        <v>30</v>
      </c>
      <c r="D19" s="55"/>
      <c r="E19" s="15">
        <v>3.3</v>
      </c>
      <c r="F19" s="15">
        <v>0.5</v>
      </c>
      <c r="G19" s="15">
        <v>20.1</v>
      </c>
      <c r="H19" s="15">
        <v>95</v>
      </c>
      <c r="I19" s="15">
        <v>19</v>
      </c>
      <c r="J19" s="15">
        <v>78</v>
      </c>
      <c r="K19" s="15">
        <v>24.5</v>
      </c>
      <c r="L19" s="15">
        <v>1.3</v>
      </c>
      <c r="M19" s="14">
        <v>0.1</v>
      </c>
      <c r="N19" s="14">
        <v>0</v>
      </c>
      <c r="O19" s="14">
        <v>0</v>
      </c>
      <c r="P19" s="33"/>
    </row>
    <row r="20" spans="1:16" ht="27" customHeight="1">
      <c r="A20" s="73" t="s">
        <v>46</v>
      </c>
      <c r="B20" s="73"/>
      <c r="C20" s="73">
        <f>C14+C15+C16+C17+C18+C19</f>
        <v>780</v>
      </c>
      <c r="D20" s="73"/>
      <c r="E20" s="20">
        <f aca="true" t="shared" si="1" ref="E20:O20">E14+E15+E16+E17+E18+E19</f>
        <v>33.61</v>
      </c>
      <c r="F20" s="20">
        <f t="shared" si="1"/>
        <v>26.790000000000003</v>
      </c>
      <c r="G20" s="20">
        <f t="shared" si="1"/>
        <v>124.81</v>
      </c>
      <c r="H20" s="20">
        <f t="shared" si="1"/>
        <v>866.8100000000001</v>
      </c>
      <c r="I20" s="20">
        <f t="shared" si="1"/>
        <v>130.63</v>
      </c>
      <c r="J20" s="20">
        <f t="shared" si="1"/>
        <v>213.47</v>
      </c>
      <c r="K20" s="20">
        <f t="shared" si="1"/>
        <v>350.81000000000006</v>
      </c>
      <c r="L20" s="20">
        <f t="shared" si="1"/>
        <v>7.199999999999999</v>
      </c>
      <c r="M20" s="20">
        <f t="shared" si="1"/>
        <v>0.54</v>
      </c>
      <c r="N20" s="20">
        <f t="shared" si="1"/>
        <v>20.15</v>
      </c>
      <c r="O20" s="20">
        <f t="shared" si="1"/>
        <v>48</v>
      </c>
      <c r="P20" s="33"/>
    </row>
    <row r="21" spans="1:15" ht="15.75">
      <c r="A21" s="74" t="s">
        <v>15</v>
      </c>
      <c r="B21" s="74"/>
      <c r="C21" s="74"/>
      <c r="D21" s="74"/>
      <c r="E21" s="21">
        <f aca="true" t="shared" si="2" ref="E21:O21">E12+E20</f>
        <v>54.93</v>
      </c>
      <c r="F21" s="21">
        <f t="shared" si="2"/>
        <v>60.24000000000001</v>
      </c>
      <c r="G21" s="21">
        <f t="shared" si="2"/>
        <v>207.42000000000002</v>
      </c>
      <c r="H21" s="21">
        <f t="shared" si="2"/>
        <v>1490.46</v>
      </c>
      <c r="I21" s="21">
        <f t="shared" si="2"/>
        <v>305.19</v>
      </c>
      <c r="J21" s="21">
        <f t="shared" si="2"/>
        <v>297.84000000000003</v>
      </c>
      <c r="K21" s="21">
        <f t="shared" si="2"/>
        <v>608.6800000000001</v>
      </c>
      <c r="L21" s="21">
        <f t="shared" si="2"/>
        <v>11.299999999999999</v>
      </c>
      <c r="M21" s="21">
        <f t="shared" si="2"/>
        <v>0.74</v>
      </c>
      <c r="N21" s="21">
        <f t="shared" si="2"/>
        <v>20.259999999999998</v>
      </c>
      <c r="O21" s="21">
        <f t="shared" si="2"/>
        <v>167</v>
      </c>
    </row>
    <row r="22" ht="15">
      <c r="A22" s="2"/>
    </row>
    <row r="23" spans="1:8" ht="12.75">
      <c r="A23" t="s">
        <v>16</v>
      </c>
      <c r="F23" s="3"/>
      <c r="H23">
        <f>(H6+H8+H11+H9+H10)*100/1800</f>
        <v>24.69166666666667</v>
      </c>
    </row>
    <row r="24" spans="1:8" ht="12.75">
      <c r="A24" t="s">
        <v>17</v>
      </c>
      <c r="F24" s="3"/>
      <c r="H24">
        <f>(H14+H15+H16+H17+H18+H19)*100/1800</f>
        <v>48.15611111111111</v>
      </c>
    </row>
    <row r="25" ht="12.75">
      <c r="F25" s="4"/>
    </row>
    <row r="26" spans="1:7" ht="12.75">
      <c r="A26" t="s">
        <v>30</v>
      </c>
      <c r="E26">
        <f>E21*4*100/H21</f>
        <v>14.741757578197335</v>
      </c>
      <c r="F26">
        <f>F21*9*100/H21</f>
        <v>36.37534720824444</v>
      </c>
      <c r="G26">
        <f>G21*4*100/H21</f>
        <v>55.666035988889334</v>
      </c>
    </row>
    <row r="28" spans="5:7" ht="12.75">
      <c r="E28" s="4" t="s">
        <v>31</v>
      </c>
      <c r="F28" s="3"/>
      <c r="G28" s="3"/>
    </row>
  </sheetData>
  <sheetProtection/>
  <mergeCells count="44">
    <mergeCell ref="A16:B16"/>
    <mergeCell ref="A19:B19"/>
    <mergeCell ref="C19:D19"/>
    <mergeCell ref="A20:B20"/>
    <mergeCell ref="C20:D20"/>
    <mergeCell ref="A21:B21"/>
    <mergeCell ref="C21:D21"/>
    <mergeCell ref="C12:D12"/>
    <mergeCell ref="A17:B17"/>
    <mergeCell ref="C17:D17"/>
    <mergeCell ref="A18:B18"/>
    <mergeCell ref="C18:D18"/>
    <mergeCell ref="A13:O13"/>
    <mergeCell ref="A14:B14"/>
    <mergeCell ref="C14:D14"/>
    <mergeCell ref="A15:B15"/>
    <mergeCell ref="C15:D15"/>
    <mergeCell ref="A9:B9"/>
    <mergeCell ref="C9:D9"/>
    <mergeCell ref="A7:B7"/>
    <mergeCell ref="C7:D7"/>
    <mergeCell ref="C16:D16"/>
    <mergeCell ref="A10:B10"/>
    <mergeCell ref="C10:D10"/>
    <mergeCell ref="A11:B11"/>
    <mergeCell ref="C11:D11"/>
    <mergeCell ref="A12:B12"/>
    <mergeCell ref="A6:B6"/>
    <mergeCell ref="C6:D6"/>
    <mergeCell ref="A8:B8"/>
    <mergeCell ref="C8:D8"/>
    <mergeCell ref="E3:H3"/>
    <mergeCell ref="I3:L3"/>
    <mergeCell ref="A4:O4"/>
    <mergeCell ref="A5:O5"/>
    <mergeCell ref="P1:P3"/>
    <mergeCell ref="A1:A3"/>
    <mergeCell ref="B1:B3"/>
    <mergeCell ref="C1:D2"/>
    <mergeCell ref="E1:G1"/>
    <mergeCell ref="H1:H2"/>
    <mergeCell ref="I1:L1"/>
    <mergeCell ref="M1:O1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4">
      <selection activeCell="A14" sqref="A14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50" t="s">
        <v>0</v>
      </c>
      <c r="B1" s="50" t="s">
        <v>1</v>
      </c>
      <c r="C1" s="50" t="s">
        <v>2</v>
      </c>
      <c r="D1" s="50"/>
      <c r="E1" s="50" t="s">
        <v>3</v>
      </c>
      <c r="F1" s="50"/>
      <c r="G1" s="50"/>
      <c r="H1" s="50" t="s">
        <v>4</v>
      </c>
      <c r="I1" s="50" t="s">
        <v>34</v>
      </c>
      <c r="J1" s="50"/>
      <c r="K1" s="50"/>
      <c r="L1" s="50"/>
      <c r="M1" s="50" t="s">
        <v>39</v>
      </c>
      <c r="N1" s="50"/>
      <c r="O1" s="50"/>
      <c r="P1" s="34" t="s">
        <v>74</v>
      </c>
    </row>
    <row r="2" spans="1:16" ht="15.75">
      <c r="A2" s="50"/>
      <c r="B2" s="50"/>
      <c r="C2" s="50"/>
      <c r="D2" s="50"/>
      <c r="E2" s="5" t="s">
        <v>5</v>
      </c>
      <c r="F2" s="5" t="s">
        <v>6</v>
      </c>
      <c r="G2" s="5" t="s">
        <v>7</v>
      </c>
      <c r="H2" s="50"/>
      <c r="I2" s="5" t="s">
        <v>35</v>
      </c>
      <c r="J2" s="5" t="s">
        <v>36</v>
      </c>
      <c r="K2" s="5" t="s">
        <v>37</v>
      </c>
      <c r="L2" s="5" t="s">
        <v>38</v>
      </c>
      <c r="M2" s="5" t="s">
        <v>40</v>
      </c>
      <c r="N2" s="5" t="s">
        <v>41</v>
      </c>
      <c r="O2" s="9" t="s">
        <v>42</v>
      </c>
      <c r="P2" s="34"/>
    </row>
    <row r="3" spans="1:16" ht="12" customHeight="1">
      <c r="A3" s="50"/>
      <c r="B3" s="50"/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18"/>
      <c r="N3" s="18"/>
      <c r="O3" s="19"/>
      <c r="P3" s="34"/>
    </row>
    <row r="4" spans="1:16" ht="15.75">
      <c r="A4" s="79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1"/>
    </row>
    <row r="5" spans="1:16" ht="16.5" customHeight="1">
      <c r="A5" s="80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1"/>
    </row>
    <row r="6" spans="1:16" ht="33" customHeight="1">
      <c r="A6" s="72" t="s">
        <v>50</v>
      </c>
      <c r="B6" s="72"/>
      <c r="C6" s="55">
        <v>150</v>
      </c>
      <c r="D6" s="55"/>
      <c r="E6" s="10">
        <v>14.27</v>
      </c>
      <c r="F6" s="10">
        <v>22.16</v>
      </c>
      <c r="G6" s="10">
        <v>2.65</v>
      </c>
      <c r="H6" s="10">
        <v>267.93</v>
      </c>
      <c r="I6" s="10">
        <v>114.2</v>
      </c>
      <c r="J6" s="10">
        <v>19.5</v>
      </c>
      <c r="K6" s="10">
        <v>26.5</v>
      </c>
      <c r="L6" s="10">
        <v>2.94</v>
      </c>
      <c r="M6" s="6">
        <v>0.1</v>
      </c>
      <c r="N6" s="6">
        <v>0.25</v>
      </c>
      <c r="O6" s="6">
        <v>345</v>
      </c>
      <c r="P6" s="32">
        <v>340</v>
      </c>
    </row>
    <row r="7" spans="1:16" ht="32.25" customHeight="1">
      <c r="A7" s="72" t="s">
        <v>51</v>
      </c>
      <c r="B7" s="72"/>
      <c r="C7" s="55">
        <v>207</v>
      </c>
      <c r="D7" s="55"/>
      <c r="E7" s="15">
        <v>4.51</v>
      </c>
      <c r="F7" s="15">
        <v>1.14</v>
      </c>
      <c r="G7" s="15">
        <v>7.71</v>
      </c>
      <c r="H7" s="15">
        <v>57.33</v>
      </c>
      <c r="I7" s="15">
        <v>112.55</v>
      </c>
      <c r="J7" s="15">
        <v>99.08</v>
      </c>
      <c r="K7" s="15">
        <v>185.54</v>
      </c>
      <c r="L7" s="15">
        <v>18.42</v>
      </c>
      <c r="M7" s="14">
        <v>0.01</v>
      </c>
      <c r="N7" s="14">
        <v>3.67</v>
      </c>
      <c r="O7" s="14">
        <v>0.01</v>
      </c>
      <c r="P7" s="32">
        <v>686</v>
      </c>
    </row>
    <row r="8" spans="1:16" ht="27" customHeight="1">
      <c r="A8" s="72" t="s">
        <v>43</v>
      </c>
      <c r="B8" s="72"/>
      <c r="C8" s="55">
        <v>10</v>
      </c>
      <c r="D8" s="55"/>
      <c r="E8" s="15">
        <v>0</v>
      </c>
      <c r="F8" s="15">
        <v>8.2</v>
      </c>
      <c r="G8" s="15">
        <v>0.1</v>
      </c>
      <c r="H8" s="15">
        <v>75</v>
      </c>
      <c r="I8" s="15">
        <v>1</v>
      </c>
      <c r="J8" s="15">
        <v>0</v>
      </c>
      <c r="K8" s="15">
        <v>2</v>
      </c>
      <c r="L8" s="15">
        <v>0</v>
      </c>
      <c r="M8" s="14">
        <v>0</v>
      </c>
      <c r="N8" s="14">
        <v>0</v>
      </c>
      <c r="O8" s="14">
        <v>59</v>
      </c>
      <c r="P8" s="32">
        <v>692</v>
      </c>
    </row>
    <row r="9" spans="1:16" ht="37.5" customHeight="1">
      <c r="A9" s="72" t="s">
        <v>52</v>
      </c>
      <c r="B9" s="72"/>
      <c r="C9" s="55">
        <v>25</v>
      </c>
      <c r="D9" s="55"/>
      <c r="E9" s="15">
        <v>2.98</v>
      </c>
      <c r="F9" s="15">
        <v>5.19</v>
      </c>
      <c r="G9" s="15">
        <v>6.25</v>
      </c>
      <c r="H9" s="15">
        <v>83.6</v>
      </c>
      <c r="I9" s="15">
        <v>21.45</v>
      </c>
      <c r="J9" s="15">
        <v>20.8</v>
      </c>
      <c r="K9" s="15">
        <v>59.95</v>
      </c>
      <c r="L9" s="15">
        <v>0.68</v>
      </c>
      <c r="M9" s="14">
        <v>0.11</v>
      </c>
      <c r="N9" s="14">
        <v>11</v>
      </c>
      <c r="O9" s="14">
        <v>0.68</v>
      </c>
      <c r="P9" s="33"/>
    </row>
    <row r="10" spans="1:16" ht="27" customHeight="1">
      <c r="A10" s="72" t="s">
        <v>45</v>
      </c>
      <c r="B10" s="72"/>
      <c r="C10" s="55">
        <v>30</v>
      </c>
      <c r="D10" s="55"/>
      <c r="E10" s="15">
        <v>3.8</v>
      </c>
      <c r="F10" s="15">
        <v>0.3</v>
      </c>
      <c r="G10" s="15">
        <v>25.1</v>
      </c>
      <c r="H10" s="15">
        <v>118.4</v>
      </c>
      <c r="I10" s="15">
        <v>1.15</v>
      </c>
      <c r="J10" s="15">
        <v>42</v>
      </c>
      <c r="K10" s="15">
        <v>16.5</v>
      </c>
      <c r="L10" s="15">
        <v>1</v>
      </c>
      <c r="M10" s="14">
        <v>0.1</v>
      </c>
      <c r="N10" s="14">
        <v>0</v>
      </c>
      <c r="O10" s="14">
        <v>0</v>
      </c>
      <c r="P10" s="33"/>
    </row>
    <row r="11" spans="1:16" ht="27" customHeight="1">
      <c r="A11" s="73" t="s">
        <v>46</v>
      </c>
      <c r="B11" s="73"/>
      <c r="C11" s="73">
        <f>C6+C7+C8+C9+C10</f>
        <v>422</v>
      </c>
      <c r="D11" s="73"/>
      <c r="E11" s="20">
        <f aca="true" t="shared" si="0" ref="E11:O11">E6+E7+E8+E9+E10</f>
        <v>25.560000000000002</v>
      </c>
      <c r="F11" s="20">
        <f t="shared" si="0"/>
        <v>36.989999999999995</v>
      </c>
      <c r="G11" s="20">
        <f t="shared" si="0"/>
        <v>41.81</v>
      </c>
      <c r="H11" s="20">
        <f t="shared" si="0"/>
        <v>602.26</v>
      </c>
      <c r="I11" s="20">
        <f t="shared" si="0"/>
        <v>250.35</v>
      </c>
      <c r="J11" s="20">
        <f t="shared" si="0"/>
        <v>181.38</v>
      </c>
      <c r="K11" s="20">
        <f t="shared" si="0"/>
        <v>290.49</v>
      </c>
      <c r="L11" s="20">
        <f t="shared" si="0"/>
        <v>23.040000000000003</v>
      </c>
      <c r="M11" s="20">
        <f t="shared" si="0"/>
        <v>0.32</v>
      </c>
      <c r="N11" s="20">
        <f t="shared" si="0"/>
        <v>14.92</v>
      </c>
      <c r="O11" s="20">
        <f t="shared" si="0"/>
        <v>404.69</v>
      </c>
      <c r="P11" s="33"/>
    </row>
    <row r="12" spans="1:16" ht="15.75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3"/>
    </row>
    <row r="13" spans="1:16" ht="36" customHeight="1">
      <c r="A13" s="76" t="s">
        <v>81</v>
      </c>
      <c r="B13" s="76"/>
      <c r="C13" s="55">
        <v>60</v>
      </c>
      <c r="D13" s="55"/>
      <c r="E13" s="15">
        <v>0.46</v>
      </c>
      <c r="F13" s="15">
        <v>3.65</v>
      </c>
      <c r="G13" s="15">
        <v>1.43</v>
      </c>
      <c r="H13" s="15">
        <v>40.38</v>
      </c>
      <c r="I13" s="15">
        <v>13.11</v>
      </c>
      <c r="J13" s="15">
        <v>7.98</v>
      </c>
      <c r="K13" s="15">
        <v>24.01</v>
      </c>
      <c r="L13" s="15">
        <v>0.34</v>
      </c>
      <c r="M13" s="14">
        <v>0.02</v>
      </c>
      <c r="N13" s="14">
        <v>5.7</v>
      </c>
      <c r="O13" s="14">
        <v>0</v>
      </c>
      <c r="P13" s="33">
        <v>17</v>
      </c>
    </row>
    <row r="14" spans="1:16" ht="27" customHeight="1" thickBot="1">
      <c r="A14" s="72" t="s">
        <v>79</v>
      </c>
      <c r="B14" s="72"/>
      <c r="C14" s="55">
        <v>250</v>
      </c>
      <c r="D14" s="55"/>
      <c r="E14" s="15">
        <v>2</v>
      </c>
      <c r="F14" s="15">
        <v>5.11</v>
      </c>
      <c r="G14" s="15">
        <v>16.93</v>
      </c>
      <c r="H14" s="15">
        <v>121.75</v>
      </c>
      <c r="I14" s="15">
        <v>24.95</v>
      </c>
      <c r="J14" s="15">
        <v>26.4</v>
      </c>
      <c r="K14" s="15">
        <v>63.3</v>
      </c>
      <c r="L14" s="15">
        <v>0.94</v>
      </c>
      <c r="M14" s="14">
        <v>0.1</v>
      </c>
      <c r="N14" s="14">
        <v>7.54</v>
      </c>
      <c r="O14" s="14">
        <v>0</v>
      </c>
      <c r="P14" s="33">
        <v>132</v>
      </c>
    </row>
    <row r="15" spans="1:16" ht="27" customHeight="1" thickBot="1">
      <c r="A15" s="41" t="s">
        <v>73</v>
      </c>
      <c r="B15" s="42"/>
      <c r="C15" s="35">
        <v>80</v>
      </c>
      <c r="D15" s="36"/>
      <c r="E15" s="11">
        <v>9.7</v>
      </c>
      <c r="F15" s="11">
        <v>13.92</v>
      </c>
      <c r="G15" s="11">
        <v>7.89</v>
      </c>
      <c r="H15" s="11">
        <v>196</v>
      </c>
      <c r="I15" s="11">
        <v>56</v>
      </c>
      <c r="J15" s="11">
        <v>15.4</v>
      </c>
      <c r="K15" s="11">
        <v>105.9</v>
      </c>
      <c r="L15" s="11">
        <v>1.01</v>
      </c>
      <c r="M15" s="12">
        <v>0.04</v>
      </c>
      <c r="N15" s="13">
        <v>0.26</v>
      </c>
      <c r="O15" s="27">
        <v>64</v>
      </c>
      <c r="P15" s="33">
        <v>451</v>
      </c>
    </row>
    <row r="16" spans="1:16" ht="27" customHeight="1">
      <c r="A16" s="72" t="s">
        <v>25</v>
      </c>
      <c r="B16" s="72"/>
      <c r="C16" s="55">
        <v>150</v>
      </c>
      <c r="D16" s="55"/>
      <c r="E16" s="15">
        <v>7.46</v>
      </c>
      <c r="F16" s="15">
        <v>5.61</v>
      </c>
      <c r="G16" s="15">
        <v>35.84</v>
      </c>
      <c r="H16" s="15">
        <v>230.45</v>
      </c>
      <c r="I16" s="15">
        <v>12.98</v>
      </c>
      <c r="J16" s="15">
        <v>67.5</v>
      </c>
      <c r="K16" s="15">
        <v>208.5</v>
      </c>
      <c r="L16" s="15">
        <v>3.95</v>
      </c>
      <c r="M16" s="14">
        <v>0.18</v>
      </c>
      <c r="N16" s="14">
        <v>0</v>
      </c>
      <c r="O16" s="14">
        <v>0.02</v>
      </c>
      <c r="P16" s="32">
        <v>508</v>
      </c>
    </row>
    <row r="17" spans="1:16" ht="27" customHeight="1">
      <c r="A17" s="72" t="s">
        <v>57</v>
      </c>
      <c r="B17" s="72"/>
      <c r="C17" s="55">
        <v>200</v>
      </c>
      <c r="D17" s="55"/>
      <c r="E17" s="15">
        <v>3.52</v>
      </c>
      <c r="F17" s="15">
        <v>3.72</v>
      </c>
      <c r="G17" s="15">
        <v>25.49</v>
      </c>
      <c r="H17" s="15">
        <v>145.2</v>
      </c>
      <c r="I17" s="15">
        <v>122</v>
      </c>
      <c r="J17" s="15">
        <v>14</v>
      </c>
      <c r="K17" s="15">
        <v>90</v>
      </c>
      <c r="L17" s="15">
        <v>0.56</v>
      </c>
      <c r="M17" s="14">
        <v>0.04</v>
      </c>
      <c r="N17" s="14">
        <v>1.3</v>
      </c>
      <c r="O17" s="14">
        <v>0.01</v>
      </c>
      <c r="P17" s="32">
        <v>694</v>
      </c>
    </row>
    <row r="18" spans="1:16" ht="27" customHeight="1">
      <c r="A18" s="72" t="s">
        <v>45</v>
      </c>
      <c r="B18" s="72"/>
      <c r="C18" s="55">
        <v>30</v>
      </c>
      <c r="D18" s="55"/>
      <c r="E18" s="15">
        <v>3.8</v>
      </c>
      <c r="F18" s="15">
        <v>0.3</v>
      </c>
      <c r="G18" s="15">
        <v>25.1</v>
      </c>
      <c r="H18" s="15">
        <v>118.4</v>
      </c>
      <c r="I18" s="15">
        <v>1.15</v>
      </c>
      <c r="J18" s="15">
        <v>42</v>
      </c>
      <c r="K18" s="15">
        <v>16.5</v>
      </c>
      <c r="L18" s="15">
        <v>1</v>
      </c>
      <c r="M18" s="14">
        <v>0.1</v>
      </c>
      <c r="N18" s="14">
        <v>0</v>
      </c>
      <c r="O18" s="14">
        <v>0</v>
      </c>
      <c r="P18" s="33"/>
    </row>
    <row r="19" spans="1:16" ht="27" customHeight="1">
      <c r="A19" s="72" t="s">
        <v>20</v>
      </c>
      <c r="B19" s="72"/>
      <c r="C19" s="55">
        <v>30</v>
      </c>
      <c r="D19" s="55"/>
      <c r="E19" s="15">
        <v>3.3</v>
      </c>
      <c r="F19" s="15">
        <v>0.5</v>
      </c>
      <c r="G19" s="15">
        <v>20.1</v>
      </c>
      <c r="H19" s="15">
        <v>95</v>
      </c>
      <c r="I19" s="15">
        <v>19</v>
      </c>
      <c r="J19" s="15">
        <v>78</v>
      </c>
      <c r="K19" s="15">
        <v>24.5</v>
      </c>
      <c r="L19" s="15">
        <v>1.3</v>
      </c>
      <c r="M19" s="14">
        <v>0.1</v>
      </c>
      <c r="N19" s="14">
        <v>0</v>
      </c>
      <c r="O19" s="14">
        <v>0</v>
      </c>
      <c r="P19" s="33"/>
    </row>
    <row r="20" spans="1:16" ht="27" customHeight="1">
      <c r="A20" s="73" t="s">
        <v>46</v>
      </c>
      <c r="B20" s="73"/>
      <c r="C20" s="73">
        <f>C13+C14+C15+C16+C17+C18+C19</f>
        <v>800</v>
      </c>
      <c r="D20" s="73"/>
      <c r="E20" s="20">
        <f aca="true" t="shared" si="1" ref="E20:O20">E13+E14+E15+E16+E17+E18+E19</f>
        <v>30.240000000000002</v>
      </c>
      <c r="F20" s="20">
        <f t="shared" si="1"/>
        <v>32.809999999999995</v>
      </c>
      <c r="G20" s="20">
        <f t="shared" si="1"/>
        <v>132.78</v>
      </c>
      <c r="H20" s="20">
        <f t="shared" si="1"/>
        <v>947.18</v>
      </c>
      <c r="I20" s="20">
        <f t="shared" si="1"/>
        <v>249.19000000000003</v>
      </c>
      <c r="J20" s="20">
        <f t="shared" si="1"/>
        <v>251.28</v>
      </c>
      <c r="K20" s="20">
        <f t="shared" si="1"/>
        <v>532.71</v>
      </c>
      <c r="L20" s="20">
        <f t="shared" si="1"/>
        <v>9.100000000000001</v>
      </c>
      <c r="M20" s="20">
        <f t="shared" si="1"/>
        <v>0.58</v>
      </c>
      <c r="N20" s="20">
        <f t="shared" si="1"/>
        <v>14.8</v>
      </c>
      <c r="O20" s="20">
        <f t="shared" si="1"/>
        <v>64.03</v>
      </c>
      <c r="P20" s="33"/>
    </row>
    <row r="21" spans="1:15" ht="15.75">
      <c r="A21" s="74" t="s">
        <v>15</v>
      </c>
      <c r="B21" s="74"/>
      <c r="C21" s="74"/>
      <c r="D21" s="74"/>
      <c r="E21" s="21">
        <f aca="true" t="shared" si="2" ref="E21:O21">E11+E20</f>
        <v>55.800000000000004</v>
      </c>
      <c r="F21" s="21">
        <f t="shared" si="2"/>
        <v>69.79999999999998</v>
      </c>
      <c r="G21" s="21">
        <f t="shared" si="2"/>
        <v>174.59</v>
      </c>
      <c r="H21" s="21">
        <f t="shared" si="2"/>
        <v>1549.44</v>
      </c>
      <c r="I21" s="21">
        <f t="shared" si="2"/>
        <v>499.54</v>
      </c>
      <c r="J21" s="21">
        <f t="shared" si="2"/>
        <v>432.65999999999997</v>
      </c>
      <c r="K21" s="21">
        <f t="shared" si="2"/>
        <v>823.2</v>
      </c>
      <c r="L21" s="21">
        <f t="shared" si="2"/>
        <v>32.14</v>
      </c>
      <c r="M21" s="21">
        <f t="shared" si="2"/>
        <v>0.8999999999999999</v>
      </c>
      <c r="N21" s="21">
        <f t="shared" si="2"/>
        <v>29.72</v>
      </c>
      <c r="O21" s="21">
        <f t="shared" si="2"/>
        <v>468.72</v>
      </c>
    </row>
    <row r="22" ht="15">
      <c r="A22" s="2"/>
    </row>
    <row r="23" spans="1:8" ht="12.75">
      <c r="A23" t="s">
        <v>16</v>
      </c>
      <c r="F23" s="3"/>
      <c r="H23">
        <f>(H6+H7+H10+H8+H9)*100/1800</f>
        <v>33.458888888888886</v>
      </c>
    </row>
    <row r="24" spans="1:8" ht="12.75">
      <c r="A24" t="s">
        <v>17</v>
      </c>
      <c r="F24" s="3"/>
      <c r="H24">
        <f>(H13+H14+H15+H16+H17+H18+H19)*100/1800</f>
        <v>52.62111111111111</v>
      </c>
    </row>
    <row r="25" ht="12.75">
      <c r="F25" s="4"/>
    </row>
    <row r="26" spans="1:7" ht="12.75">
      <c r="A26" t="s">
        <v>30</v>
      </c>
      <c r="E26">
        <f>E21*4*100/H21</f>
        <v>14.405204460966543</v>
      </c>
      <c r="F26">
        <f>F21*9*100/H21</f>
        <v>40.543680297397756</v>
      </c>
      <c r="G26">
        <f>G21*4*100/H21</f>
        <v>45.07176786451879</v>
      </c>
    </row>
    <row r="28" spans="5:7" ht="12.75">
      <c r="E28" s="4" t="s">
        <v>31</v>
      </c>
      <c r="F28" s="3"/>
      <c r="G28" s="3"/>
    </row>
  </sheetData>
  <sheetProtection/>
  <mergeCells count="44">
    <mergeCell ref="A21:B21"/>
    <mergeCell ref="C21:D21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O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6:B6"/>
    <mergeCell ref="C6:D6"/>
    <mergeCell ref="A7:B7"/>
    <mergeCell ref="C7:D7"/>
    <mergeCell ref="E3:H3"/>
    <mergeCell ref="I3:L3"/>
    <mergeCell ref="A4:O4"/>
    <mergeCell ref="A5:O5"/>
    <mergeCell ref="P1:P3"/>
    <mergeCell ref="A1:A3"/>
    <mergeCell ref="B1:B3"/>
    <mergeCell ref="C1:D2"/>
    <mergeCell ref="E1:G1"/>
    <mergeCell ref="H1:H2"/>
    <mergeCell ref="I1:L1"/>
    <mergeCell ref="M1:O1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123</cp:lastModifiedBy>
  <cp:lastPrinted>2020-08-18T14:39:37Z</cp:lastPrinted>
  <dcterms:created xsi:type="dcterms:W3CDTF">2011-12-25T15:22:16Z</dcterms:created>
  <dcterms:modified xsi:type="dcterms:W3CDTF">2020-09-12T10:23:51Z</dcterms:modified>
  <cp:category/>
  <cp:version/>
  <cp:contentType/>
  <cp:contentStatus/>
</cp:coreProperties>
</file>