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205" firstSheet="4" activeTab="10"/>
  </bookViews>
  <sheets>
    <sheet name="10 д 5-11 " sheetId="1" r:id="rId1"/>
    <sheet name="9 д 5-11 " sheetId="2" r:id="rId2"/>
    <sheet name="8 д 5-11 " sheetId="3" r:id="rId3"/>
    <sheet name="7 д 5-11" sheetId="4" r:id="rId4"/>
    <sheet name="6 д 5-11 " sheetId="5" r:id="rId5"/>
    <sheet name="5 д 5-11 " sheetId="6" r:id="rId6"/>
    <sheet name="4 д 5-11 " sheetId="7" r:id="rId7"/>
    <sheet name="3 д 5-11" sheetId="8" r:id="rId8"/>
    <sheet name="2 д 5-11" sheetId="9" r:id="rId9"/>
    <sheet name="1д 5-11" sheetId="10" r:id="rId10"/>
    <sheet name="титульный лист" sheetId="11" r:id="rId11"/>
  </sheets>
  <definedNames/>
  <calcPr fullCalcOnLoad="1"/>
</workbook>
</file>

<file path=xl/sharedStrings.xml><?xml version="1.0" encoding="utf-8"?>
<sst xmlns="http://schemas.openxmlformats.org/spreadsheetml/2006/main" count="412" uniqueCount="93">
  <si>
    <t>Прием пищи</t>
  </si>
  <si>
    <t>наименование блюда</t>
  </si>
  <si>
    <t>Выход блюда</t>
  </si>
  <si>
    <t>Пищевые вещества</t>
  </si>
  <si>
    <t>Энергетическая ценность (ккал)</t>
  </si>
  <si>
    <t>Б</t>
  </si>
  <si>
    <t>Ж</t>
  </si>
  <si>
    <t>У</t>
  </si>
  <si>
    <t>1 день</t>
  </si>
  <si>
    <t>Завтрак</t>
  </si>
  <si>
    <t>Чай с сахаром</t>
  </si>
  <si>
    <t>Обед</t>
  </si>
  <si>
    <t>Макароны отварные</t>
  </si>
  <si>
    <t>Компот из сухофруктов</t>
  </si>
  <si>
    <t>Хлеб пшеничный</t>
  </si>
  <si>
    <t>Всего 1 день</t>
  </si>
  <si>
    <t>завтрак</t>
  </si>
  <si>
    <t>обед</t>
  </si>
  <si>
    <t>3 день</t>
  </si>
  <si>
    <t>4 день</t>
  </si>
  <si>
    <t>Хлеб ржаной</t>
  </si>
  <si>
    <t>5 день</t>
  </si>
  <si>
    <t>Суп крестьянский с крупой</t>
  </si>
  <si>
    <t>6 день</t>
  </si>
  <si>
    <t>7 день</t>
  </si>
  <si>
    <t>Каша гречневая рассыпчатая</t>
  </si>
  <si>
    <t>8 день</t>
  </si>
  <si>
    <t>Картофельное пюре</t>
  </si>
  <si>
    <t>9 день</t>
  </si>
  <si>
    <t>10 день</t>
  </si>
  <si>
    <t xml:space="preserve">соотношения </t>
  </si>
  <si>
    <t xml:space="preserve"> </t>
  </si>
  <si>
    <t xml:space="preserve">Каша гречневая молочная </t>
  </si>
  <si>
    <t>минеральные вещества</t>
  </si>
  <si>
    <t>Ca</t>
  </si>
  <si>
    <t>Mg</t>
  </si>
  <si>
    <t>P</t>
  </si>
  <si>
    <t>Fe</t>
  </si>
  <si>
    <t>Витамины</t>
  </si>
  <si>
    <t xml:space="preserve">В </t>
  </si>
  <si>
    <t>С</t>
  </si>
  <si>
    <t>А</t>
  </si>
  <si>
    <t>Масло сливочное</t>
  </si>
  <si>
    <t>Сыр (Российский)</t>
  </si>
  <si>
    <t>Хлеб пщеничный</t>
  </si>
  <si>
    <t>ИТОГО</t>
  </si>
  <si>
    <t>Суп гороховый</t>
  </si>
  <si>
    <t>Салат с помидорами с р/м</t>
  </si>
  <si>
    <t>2 день</t>
  </si>
  <si>
    <t>Омлет натуральный</t>
  </si>
  <si>
    <t>Чай с сахаром и лимоном</t>
  </si>
  <si>
    <t>Зеленый горошек консервированный</t>
  </si>
  <si>
    <t>Сосиска отварная</t>
  </si>
  <si>
    <t>Помидор свежий в нарезке</t>
  </si>
  <si>
    <t>Плов из мяса и риса</t>
  </si>
  <si>
    <t>Сырники творожные со сметаной</t>
  </si>
  <si>
    <t>Какао с молоком</t>
  </si>
  <si>
    <t>Салат из свеклы с р/м</t>
  </si>
  <si>
    <t>Тефтели рыбные</t>
  </si>
  <si>
    <t>Кофейный напиток с молоком</t>
  </si>
  <si>
    <t>Сыр твердый</t>
  </si>
  <si>
    <t>Помидор свежий  в нарезке</t>
  </si>
  <si>
    <t>Чай с лимоном</t>
  </si>
  <si>
    <t>Огурцы свежие внарезке</t>
  </si>
  <si>
    <t>Тефтели мясные</t>
  </si>
  <si>
    <t>Вермишель отварная</t>
  </si>
  <si>
    <t>Биточки мясные</t>
  </si>
  <si>
    <t>Сок фруктовый</t>
  </si>
  <si>
    <t>Кукуруза консервированная отварная</t>
  </si>
  <si>
    <t>Салат Витаминный</t>
  </si>
  <si>
    <t>Согласовано                                                                                                      Начальник территориального отдела Управления Роспотребнадзора по Ростовской области в г. Новочеркасске, Аксайском, Багаевском, Веселовском районах                                                                              Главный государственный санитарный врач по г. Новочеркасску, Аксайскому, Багаевскому, Веселовскому районам Ростовской области  _______________А.В. Степанова                                                     "____"___________________2020 год</t>
  </si>
  <si>
    <t>5-11 кл</t>
  </si>
  <si>
    <r>
      <t xml:space="preserve">Примерное 10 - дневное меню                                                                             завтраков, обедов для обучающихся 5-9 классов                                                                                                                               </t>
    </r>
    <r>
      <rPr>
        <sz val="14"/>
        <rFont val="Times New Roman"/>
        <family val="1"/>
      </rPr>
      <t xml:space="preserve">Муниципального бюджетного общеобразовательного учреждения 
Красноманычской основной общеобразовательной школы
(МБОУ Красноманычская ООШ)
</t>
    </r>
    <r>
      <rPr>
        <sz val="16"/>
        <rFont val="Times New Roman"/>
        <family val="1"/>
      </rPr>
      <t xml:space="preserve">
 </t>
    </r>
  </si>
  <si>
    <t>347784 Ростовская область, Веселовский р-н</t>
  </si>
  <si>
    <t>х.Красный Маныч, ул.Центральная 128</t>
  </si>
  <si>
    <t>Рыба запеченая</t>
  </si>
  <si>
    <t xml:space="preserve">Котлета </t>
  </si>
  <si>
    <t>№ рецептуры</t>
  </si>
  <si>
    <t>салат из свежих овощей</t>
  </si>
  <si>
    <t>салат из свежей капусты</t>
  </si>
  <si>
    <t>винегрет овощной</t>
  </si>
  <si>
    <t>Каша  молочная</t>
  </si>
  <si>
    <t>Компот из плодов свежих</t>
  </si>
  <si>
    <t>салат из сол.огурцов с луком</t>
  </si>
  <si>
    <t>Рассольник ленинградский</t>
  </si>
  <si>
    <t>Суп картофельный с рисом</t>
  </si>
  <si>
    <t>оладьи из печени</t>
  </si>
  <si>
    <t>каша пщеничная</t>
  </si>
  <si>
    <t>суп картофельный с макаронами</t>
  </si>
  <si>
    <t>колбаса вареная отварная</t>
  </si>
  <si>
    <t>каша гречневая вязкая</t>
  </si>
  <si>
    <t>рыба, тушеная с овощами</t>
  </si>
  <si>
    <t xml:space="preserve">Утверждаю: 
 «_1__»__09_________2020 г.
Директор МБОУ Красноманычской ООШ
______________И.П.Ермакова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</si>
</sst>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28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10"/>
      <name val="Arial Cyr"/>
      <family val="0"/>
    </font>
    <font>
      <sz val="16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/>
      <right style="thin"/>
      <top style="thin"/>
      <bottom style="thin"/>
    </border>
    <border>
      <left style="medium">
        <color indexed="23"/>
      </left>
      <right style="thin"/>
      <top>
        <color indexed="63"/>
      </top>
      <bottom style="medium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/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7" fillId="0" borderId="0">
      <alignment/>
      <protection/>
    </xf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2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6" borderId="0" applyNumberFormat="0" applyBorder="0" applyAlignment="0" applyProtection="0"/>
    <xf numFmtId="0" fontId="8" fillId="12" borderId="1" applyNumberFormat="0" applyAlignment="0" applyProtection="0"/>
    <xf numFmtId="0" fontId="8" fillId="13" borderId="1" applyNumberFormat="0" applyAlignment="0" applyProtection="0"/>
    <xf numFmtId="0" fontId="8" fillId="13" borderId="1" applyNumberFormat="0" applyAlignment="0" applyProtection="0"/>
    <xf numFmtId="0" fontId="8" fillId="12" borderId="1" applyNumberFormat="0" applyAlignment="0" applyProtection="0"/>
    <xf numFmtId="0" fontId="9" fillId="38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8" borderId="2" applyNumberFormat="0" applyAlignment="0" applyProtection="0"/>
    <xf numFmtId="0" fontId="10" fillId="38" borderId="1" applyNumberFormat="0" applyAlignment="0" applyProtection="0"/>
    <xf numFmtId="0" fontId="10" fillId="39" borderId="1" applyNumberFormat="0" applyAlignment="0" applyProtection="0"/>
    <xf numFmtId="0" fontId="10" fillId="39" borderId="1" applyNumberFormat="0" applyAlignment="0" applyProtection="0"/>
    <xf numFmtId="0" fontId="10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2" fillId="40" borderId="7" applyNumberFormat="0" applyAlignment="0" applyProtection="0"/>
    <xf numFmtId="0" fontId="12" fillId="41" borderId="7" applyNumberFormat="0" applyAlignment="0" applyProtection="0"/>
    <xf numFmtId="0" fontId="12" fillId="41" borderId="7" applyNumberFormat="0" applyAlignment="0" applyProtection="0"/>
    <xf numFmtId="0" fontId="12" fillId="40" borderId="7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17" fillId="45" borderId="8" applyNumberForma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</cellStyleXfs>
  <cellXfs count="85">
    <xf numFmtId="0" fontId="0" fillId="0" borderId="0" xfId="0" applyAlignment="1">
      <alignment/>
    </xf>
    <xf numFmtId="0" fontId="19" fillId="46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3" fillId="0" borderId="0" xfId="0" applyFont="1" applyAlignment="1">
      <alignment/>
    </xf>
    <xf numFmtId="17" fontId="23" fillId="0" borderId="0" xfId="0" applyNumberFormat="1" applyFont="1" applyAlignment="1">
      <alignment/>
    </xf>
    <xf numFmtId="0" fontId="19" fillId="46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46" borderId="10" xfId="0" applyFont="1" applyFill="1" applyBorder="1" applyAlignment="1">
      <alignment vertical="center" wrapText="1"/>
    </xf>
    <xf numFmtId="0" fontId="19" fillId="46" borderId="12" xfId="0" applyFont="1" applyFill="1" applyBorder="1" applyAlignment="1">
      <alignment vertical="center" wrapText="1"/>
    </xf>
    <xf numFmtId="0" fontId="19" fillId="0" borderId="11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/>
    </xf>
    <xf numFmtId="2" fontId="19" fillId="0" borderId="14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2" fontId="19" fillId="0" borderId="13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 wrapText="1"/>
    </xf>
    <xf numFmtId="2" fontId="19" fillId="47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19" fillId="46" borderId="11" xfId="0" applyFont="1" applyFill="1" applyBorder="1" applyAlignment="1">
      <alignment vertical="center" wrapText="1"/>
    </xf>
    <xf numFmtId="0" fontId="19" fillId="0" borderId="11" xfId="0" applyFont="1" applyBorder="1" applyAlignment="1">
      <alignment/>
    </xf>
    <xf numFmtId="2" fontId="19" fillId="47" borderId="11" xfId="0" applyNumberFormat="1" applyFont="1" applyFill="1" applyBorder="1" applyAlignment="1">
      <alignment horizontal="center" vertical="center" wrapText="1"/>
    </xf>
    <xf numFmtId="2" fontId="21" fillId="0" borderId="11" xfId="0" applyNumberFormat="1" applyFont="1" applyBorder="1" applyAlignment="1">
      <alignment horizontal="center" vertical="center" wrapText="1"/>
    </xf>
    <xf numFmtId="2" fontId="27" fillId="47" borderId="1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0" fillId="0" borderId="11" xfId="0" applyBorder="1" applyAlignment="1">
      <alignment/>
    </xf>
    <xf numFmtId="1" fontId="19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Border="1" applyAlignment="1">
      <alignment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19" fillId="47" borderId="15" xfId="0" applyFont="1" applyFill="1" applyBorder="1" applyAlignment="1">
      <alignment horizontal="center" vertical="center" wrapText="1"/>
    </xf>
    <xf numFmtId="0" fontId="19" fillId="47" borderId="16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19" fillId="48" borderId="15" xfId="0" applyFont="1" applyFill="1" applyBorder="1" applyAlignment="1">
      <alignment vertical="center" wrapText="1"/>
    </xf>
    <xf numFmtId="0" fontId="19" fillId="48" borderId="16" xfId="0" applyFont="1" applyFill="1" applyBorder="1" applyAlignment="1">
      <alignment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46" borderId="11" xfId="0" applyFont="1" applyFill="1" applyBorder="1" applyAlignment="1">
      <alignment horizontal="center" vertical="center" wrapText="1"/>
    </xf>
    <xf numFmtId="0" fontId="19" fillId="46" borderId="15" xfId="0" applyFont="1" applyFill="1" applyBorder="1" applyAlignment="1">
      <alignment horizontal="center" vertical="center" wrapText="1"/>
    </xf>
    <xf numFmtId="0" fontId="19" fillId="46" borderId="16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46" borderId="20" xfId="0" applyFont="1" applyFill="1" applyBorder="1" applyAlignment="1">
      <alignment horizontal="center" vertical="center" wrapText="1"/>
    </xf>
    <xf numFmtId="0" fontId="19" fillId="46" borderId="21" xfId="0" applyFont="1" applyFill="1" applyBorder="1" applyAlignment="1">
      <alignment horizontal="center" vertical="center" wrapText="1"/>
    </xf>
    <xf numFmtId="0" fontId="19" fillId="46" borderId="14" xfId="0" applyFont="1" applyFill="1" applyBorder="1" applyAlignment="1">
      <alignment horizontal="center" vertical="center" wrapText="1"/>
    </xf>
    <xf numFmtId="0" fontId="19" fillId="46" borderId="10" xfId="0" applyFont="1" applyFill="1" applyBorder="1" applyAlignment="1">
      <alignment horizontal="center" vertical="center" wrapText="1"/>
    </xf>
    <xf numFmtId="0" fontId="20" fillId="46" borderId="22" xfId="0" applyFont="1" applyFill="1" applyBorder="1" applyAlignment="1">
      <alignment horizontal="center" vertical="center" wrapText="1"/>
    </xf>
    <xf numFmtId="0" fontId="20" fillId="46" borderId="0" xfId="0" applyFont="1" applyFill="1" applyBorder="1" applyAlignment="1">
      <alignment horizontal="center" vertical="center" wrapText="1"/>
    </xf>
    <xf numFmtId="0" fontId="20" fillId="46" borderId="23" xfId="0" applyFont="1" applyFill="1" applyBorder="1" applyAlignment="1">
      <alignment horizontal="center" vertical="center" wrapText="1"/>
    </xf>
    <xf numFmtId="0" fontId="21" fillId="46" borderId="22" xfId="0" applyFont="1" applyFill="1" applyBorder="1" applyAlignment="1">
      <alignment horizontal="left" vertical="center" wrapText="1"/>
    </xf>
    <xf numFmtId="0" fontId="21" fillId="46" borderId="0" xfId="0" applyFont="1" applyFill="1" applyBorder="1" applyAlignment="1">
      <alignment horizontal="left" vertical="center" wrapText="1"/>
    </xf>
    <xf numFmtId="0" fontId="21" fillId="46" borderId="23" xfId="0" applyFont="1" applyFill="1" applyBorder="1" applyAlignment="1">
      <alignment horizontal="left" vertical="center" wrapText="1"/>
    </xf>
    <xf numFmtId="0" fontId="19" fillId="46" borderId="24" xfId="0" applyFont="1" applyFill="1" applyBorder="1" applyAlignment="1">
      <alignment horizontal="center" vertical="center" wrapText="1"/>
    </xf>
    <xf numFmtId="0" fontId="19" fillId="46" borderId="25" xfId="0" applyFont="1" applyFill="1" applyBorder="1" applyAlignment="1">
      <alignment horizontal="center" vertical="center" wrapText="1"/>
    </xf>
    <xf numFmtId="0" fontId="19" fillId="46" borderId="26" xfId="0" applyFont="1" applyFill="1" applyBorder="1" applyAlignment="1">
      <alignment horizontal="center" vertical="center" wrapText="1"/>
    </xf>
    <xf numFmtId="0" fontId="19" fillId="46" borderId="17" xfId="0" applyFont="1" applyFill="1" applyBorder="1" applyAlignment="1">
      <alignment horizontal="center" vertical="center" wrapText="1"/>
    </xf>
    <xf numFmtId="0" fontId="19" fillId="46" borderId="27" xfId="0" applyFont="1" applyFill="1" applyBorder="1" applyAlignment="1">
      <alignment horizontal="center" vertical="center" wrapText="1"/>
    </xf>
    <xf numFmtId="0" fontId="19" fillId="46" borderId="18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47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19" fillId="48" borderId="11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48" borderId="11" xfId="0" applyFont="1" applyFill="1" applyBorder="1" applyAlignment="1">
      <alignment vertical="center" wrapText="1"/>
    </xf>
    <xf numFmtId="0" fontId="20" fillId="46" borderId="11" xfId="0" applyFont="1" applyFill="1" applyBorder="1" applyAlignment="1">
      <alignment horizontal="center" vertical="center" wrapText="1"/>
    </xf>
    <xf numFmtId="0" fontId="21" fillId="46" borderId="11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24" fillId="0" borderId="0" xfId="0" applyFont="1" applyAlignment="1">
      <alignment horizontal="center" vertical="top" wrapText="1"/>
    </xf>
    <xf numFmtId="2" fontId="19" fillId="0" borderId="28" xfId="0" applyNumberFormat="1" applyFont="1" applyBorder="1" applyAlignment="1">
      <alignment horizontal="center" vertical="center"/>
    </xf>
    <xf numFmtId="2" fontId="19" fillId="0" borderId="29" xfId="0" applyNumberFormat="1" applyFont="1" applyBorder="1" applyAlignment="1">
      <alignment horizontal="center" vertical="center"/>
    </xf>
  </cellXfs>
  <cellStyles count="147">
    <cellStyle name="Normal" xfId="0"/>
    <cellStyle name="20% — акцент1" xfId="15"/>
    <cellStyle name="20% - Акцент1 2" xfId="16"/>
    <cellStyle name="20% - Акцент1 3" xfId="17"/>
    <cellStyle name="20% — акцент2" xfId="18"/>
    <cellStyle name="20% - Акцент2 2" xfId="19"/>
    <cellStyle name="20% - Акцент2 3" xfId="20"/>
    <cellStyle name="20% — акцент3" xfId="21"/>
    <cellStyle name="20% - Акцент3 2" xfId="22"/>
    <cellStyle name="20% - Акцент3 3" xfId="23"/>
    <cellStyle name="20% — акцент4" xfId="24"/>
    <cellStyle name="20% - Акцент4 2" xfId="25"/>
    <cellStyle name="20% - Акцент4 3" xfId="26"/>
    <cellStyle name="20% — акцент5" xfId="27"/>
    <cellStyle name="20% - Акцент5 2" xfId="28"/>
    <cellStyle name="20% - Акцент5 3" xfId="29"/>
    <cellStyle name="20% — акцент6" xfId="30"/>
    <cellStyle name="20% - Акцент6 2" xfId="31"/>
    <cellStyle name="20% - Акцент6 3" xfId="32"/>
    <cellStyle name="40% — акцент1" xfId="33"/>
    <cellStyle name="40% - Акцент1 2" xfId="34"/>
    <cellStyle name="40% - Акцент1 3" xfId="35"/>
    <cellStyle name="40% — акцент2" xfId="36"/>
    <cellStyle name="40% - Акцент2 2" xfId="37"/>
    <cellStyle name="40% - Акцент2 3" xfId="38"/>
    <cellStyle name="40% — акцент3" xfId="39"/>
    <cellStyle name="40% - Акцент3 2" xfId="40"/>
    <cellStyle name="40% - Акцент3 3" xfId="41"/>
    <cellStyle name="40% — акцент4" xfId="42"/>
    <cellStyle name="40% - Акцент4 2" xfId="43"/>
    <cellStyle name="40% - Акцент4 3" xfId="44"/>
    <cellStyle name="40% — акцент5" xfId="45"/>
    <cellStyle name="40% - Акцент5 2" xfId="46"/>
    <cellStyle name="40% - Акцент5 3" xfId="47"/>
    <cellStyle name="40% — акцент6" xfId="48"/>
    <cellStyle name="40% - Акцент6 2" xfId="49"/>
    <cellStyle name="40% - Акцент6 3" xfId="50"/>
    <cellStyle name="60% — акцент1" xfId="51"/>
    <cellStyle name="60% - Акцент1 2" xfId="52"/>
    <cellStyle name="60% - Акцент1 3" xfId="53"/>
    <cellStyle name="60% — акцент2" xfId="54"/>
    <cellStyle name="60% - Акцент2 2" xfId="55"/>
    <cellStyle name="60% - Акцент2 3" xfId="56"/>
    <cellStyle name="60% — акцент3" xfId="57"/>
    <cellStyle name="60% - Акцент3 2" xfId="58"/>
    <cellStyle name="60% - Акцент3 3" xfId="59"/>
    <cellStyle name="60% — акцент4" xfId="60"/>
    <cellStyle name="60% - Акцент4 2" xfId="61"/>
    <cellStyle name="60% - Акцент4 3" xfId="62"/>
    <cellStyle name="60% — акцент5" xfId="63"/>
    <cellStyle name="60% - Акцент5 2" xfId="64"/>
    <cellStyle name="60% - Акцент5 3" xfId="65"/>
    <cellStyle name="60% — акцент6" xfId="66"/>
    <cellStyle name="60% - Акцент6 2" xfId="67"/>
    <cellStyle name="60% - Акцент6 3" xfId="68"/>
    <cellStyle name="Excel Built-in Normal" xfId="69"/>
    <cellStyle name="Акцент1" xfId="70"/>
    <cellStyle name="Акцент1 2" xfId="71"/>
    <cellStyle name="Акцент1 3" xfId="72"/>
    <cellStyle name="Акцент1 4" xfId="73"/>
    <cellStyle name="Акцент2" xfId="74"/>
    <cellStyle name="Акцент2 2" xfId="75"/>
    <cellStyle name="Акцент2 3" xfId="76"/>
    <cellStyle name="Акцент2 4" xfId="77"/>
    <cellStyle name="Акцент3" xfId="78"/>
    <cellStyle name="Акцент3 2" xfId="79"/>
    <cellStyle name="Акцент3 3" xfId="80"/>
    <cellStyle name="Акцент3 4" xfId="81"/>
    <cellStyle name="Акцент4" xfId="82"/>
    <cellStyle name="Акцент4 2" xfId="83"/>
    <cellStyle name="Акцент4 3" xfId="84"/>
    <cellStyle name="Акцент4 4" xfId="85"/>
    <cellStyle name="Акцент5" xfId="86"/>
    <cellStyle name="Акцент5 2" xfId="87"/>
    <cellStyle name="Акцент5 3" xfId="88"/>
    <cellStyle name="Акцент5 4" xfId="89"/>
    <cellStyle name="Акцент6" xfId="90"/>
    <cellStyle name="Акцент6 2" xfId="91"/>
    <cellStyle name="Акцент6 3" xfId="92"/>
    <cellStyle name="Акцент6 4" xfId="93"/>
    <cellStyle name="Ввод " xfId="94"/>
    <cellStyle name="Ввод  2" xfId="95"/>
    <cellStyle name="Ввод  3" xfId="96"/>
    <cellStyle name="Ввод  4" xfId="97"/>
    <cellStyle name="Вывод" xfId="98"/>
    <cellStyle name="Вывод 2" xfId="99"/>
    <cellStyle name="Вывод 3" xfId="100"/>
    <cellStyle name="Вывод 4" xfId="101"/>
    <cellStyle name="Вычисление" xfId="102"/>
    <cellStyle name="Вычисление 2" xfId="103"/>
    <cellStyle name="Вычисление 3" xfId="104"/>
    <cellStyle name="Вычисление 4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Контрольная ячейка 4" xfId="128"/>
    <cellStyle name="Название" xfId="129"/>
    <cellStyle name="Название 2" xfId="130"/>
    <cellStyle name="Название 3" xfId="131"/>
    <cellStyle name="Нейтральный" xfId="132"/>
    <cellStyle name="Нейтральный 2" xfId="133"/>
    <cellStyle name="Нейтральный 3" xfId="134"/>
    <cellStyle name="Нейтральный 4" xfId="135"/>
    <cellStyle name="Обычный 2" xfId="136"/>
    <cellStyle name="Обычный 3" xfId="137"/>
    <cellStyle name="Плохой" xfId="138"/>
    <cellStyle name="Плохой 2" xfId="139"/>
    <cellStyle name="Плохой 3" xfId="140"/>
    <cellStyle name="Плохой 4" xfId="141"/>
    <cellStyle name="Пояснение" xfId="142"/>
    <cellStyle name="Пояснение 2" xfId="143"/>
    <cellStyle name="Пояснение 3" xfId="144"/>
    <cellStyle name="Примечание" xfId="145"/>
    <cellStyle name="Примечание 2" xfId="146"/>
    <cellStyle name="Примечание 3" xfId="147"/>
    <cellStyle name="Percent" xfId="148"/>
    <cellStyle name="Связанная ячейка" xfId="149"/>
    <cellStyle name="Связанная ячейка 2" xfId="150"/>
    <cellStyle name="Связанная ячейка 3" xfId="151"/>
    <cellStyle name="Текст предупреждения" xfId="152"/>
    <cellStyle name="Текст предупреждения 2" xfId="153"/>
    <cellStyle name="Текст предупреждения 3" xfId="154"/>
    <cellStyle name="Comma" xfId="155"/>
    <cellStyle name="Comma [0]" xfId="156"/>
    <cellStyle name="Хороший" xfId="157"/>
    <cellStyle name="Хороший 2" xfId="158"/>
    <cellStyle name="Хороший 3" xfId="159"/>
    <cellStyle name="Хороший 4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257175</xdr:colOff>
      <xdr:row>0</xdr:row>
      <xdr:rowOff>76200</xdr:rowOff>
    </xdr:from>
    <xdr:to>
      <xdr:col>13</xdr:col>
      <xdr:colOff>571500</xdr:colOff>
      <xdr:row>7</xdr:row>
      <xdr:rowOff>352425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58000" y="76200"/>
          <a:ext cx="1685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3">
      <selection activeCell="G34" sqref="G34"/>
    </sheetView>
  </sheetViews>
  <sheetFormatPr defaultColWidth="9.00390625" defaultRowHeight="12.75"/>
  <cols>
    <col min="2" max="2" width="13.125" style="0" customWidth="1"/>
    <col min="3" max="3" width="11.25390625" style="0" bestFit="1" customWidth="1"/>
    <col min="11" max="11" width="10.75390625" style="0" bestFit="1" customWidth="1"/>
    <col min="16" max="16" width="5.375" style="0" customWidth="1"/>
  </cols>
  <sheetData>
    <row r="1" spans="1:16" ht="46.5" customHeight="1" thickBot="1">
      <c r="A1" s="64" t="s">
        <v>0</v>
      </c>
      <c r="B1" s="64" t="s">
        <v>1</v>
      </c>
      <c r="C1" s="67" t="s">
        <v>2</v>
      </c>
      <c r="D1" s="68"/>
      <c r="E1" s="48" t="s">
        <v>3</v>
      </c>
      <c r="F1" s="54"/>
      <c r="G1" s="49"/>
      <c r="H1" s="64" t="s">
        <v>4</v>
      </c>
      <c r="I1" s="67" t="s">
        <v>33</v>
      </c>
      <c r="J1" s="69"/>
      <c r="K1" s="69"/>
      <c r="L1" s="69"/>
      <c r="M1" s="47" t="s">
        <v>38</v>
      </c>
      <c r="N1" s="47"/>
      <c r="O1" s="47"/>
      <c r="P1" s="32" t="s">
        <v>77</v>
      </c>
    </row>
    <row r="2" spans="1:16" ht="16.5" thickBot="1">
      <c r="A2" s="65"/>
      <c r="B2" s="65"/>
      <c r="C2" s="55"/>
      <c r="D2" s="57"/>
      <c r="E2" s="1" t="s">
        <v>5</v>
      </c>
      <c r="F2" s="1" t="s">
        <v>6</v>
      </c>
      <c r="G2" s="1" t="s">
        <v>7</v>
      </c>
      <c r="H2" s="55"/>
      <c r="I2" s="5" t="s">
        <v>34</v>
      </c>
      <c r="J2" s="5" t="s">
        <v>35</v>
      </c>
      <c r="K2" s="5" t="s">
        <v>36</v>
      </c>
      <c r="L2" s="5" t="s">
        <v>37</v>
      </c>
      <c r="M2" s="5" t="s">
        <v>39</v>
      </c>
      <c r="N2" s="5" t="s">
        <v>40</v>
      </c>
      <c r="O2" s="9" t="s">
        <v>41</v>
      </c>
      <c r="P2" s="32"/>
    </row>
    <row r="3" spans="1:16" ht="12" customHeight="1" thickBot="1">
      <c r="A3" s="66"/>
      <c r="B3" s="66"/>
      <c r="C3" s="48" t="s">
        <v>71</v>
      </c>
      <c r="D3" s="49"/>
      <c r="E3" s="48"/>
      <c r="F3" s="54"/>
      <c r="G3" s="54"/>
      <c r="H3" s="49"/>
      <c r="I3" s="55"/>
      <c r="J3" s="56"/>
      <c r="K3" s="56"/>
      <c r="L3" s="57"/>
      <c r="M3" s="7"/>
      <c r="N3" s="8"/>
      <c r="O3" s="10"/>
      <c r="P3" s="32"/>
    </row>
    <row r="4" spans="1:16" ht="15.75">
      <c r="A4" s="58" t="s">
        <v>29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0"/>
      <c r="P4" s="27"/>
    </row>
    <row r="5" spans="1:16" ht="16.5" customHeight="1" thickBot="1">
      <c r="A5" s="61" t="s">
        <v>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3"/>
      <c r="P5" s="27"/>
    </row>
    <row r="6" spans="1:16" ht="51.75" customHeight="1" thickBot="1">
      <c r="A6" s="45" t="s">
        <v>75</v>
      </c>
      <c r="B6" s="50"/>
      <c r="C6" s="51">
        <v>100</v>
      </c>
      <c r="D6" s="51"/>
      <c r="E6" s="17">
        <v>17.54</v>
      </c>
      <c r="F6" s="17">
        <v>2.38</v>
      </c>
      <c r="G6" s="17">
        <v>0.31</v>
      </c>
      <c r="H6" s="17">
        <v>92.5</v>
      </c>
      <c r="I6" s="17">
        <v>16.88</v>
      </c>
      <c r="J6" s="17">
        <v>13</v>
      </c>
      <c r="K6" s="17">
        <v>172</v>
      </c>
      <c r="L6" s="17">
        <v>0.71</v>
      </c>
      <c r="M6" s="15">
        <v>0.09</v>
      </c>
      <c r="N6" s="15">
        <v>0.35</v>
      </c>
      <c r="O6" s="15">
        <v>7.5</v>
      </c>
      <c r="P6" s="28">
        <v>383</v>
      </c>
    </row>
    <row r="7" spans="1:16" ht="27" customHeight="1" thickBot="1">
      <c r="A7" s="45" t="s">
        <v>27</v>
      </c>
      <c r="B7" s="46"/>
      <c r="C7" s="52">
        <v>180</v>
      </c>
      <c r="D7" s="53"/>
      <c r="E7" s="12">
        <v>3.67</v>
      </c>
      <c r="F7" s="12">
        <v>5.76</v>
      </c>
      <c r="G7" s="12">
        <v>24.53</v>
      </c>
      <c r="H7" s="12">
        <v>164.7</v>
      </c>
      <c r="I7" s="12">
        <v>44.37</v>
      </c>
      <c r="J7" s="12">
        <v>33.3</v>
      </c>
      <c r="K7" s="12">
        <v>103.91</v>
      </c>
      <c r="L7" s="12">
        <v>1.21</v>
      </c>
      <c r="M7" s="13">
        <v>0.16</v>
      </c>
      <c r="N7" s="14">
        <v>21.8</v>
      </c>
      <c r="O7" s="16">
        <v>30.6</v>
      </c>
      <c r="P7" s="28">
        <v>520</v>
      </c>
    </row>
    <row r="8" spans="1:16" ht="36" customHeight="1" thickBot="1">
      <c r="A8" s="45" t="s">
        <v>10</v>
      </c>
      <c r="B8" s="46"/>
      <c r="C8" s="30">
        <v>207</v>
      </c>
      <c r="D8" s="31"/>
      <c r="E8" s="12">
        <v>4.51</v>
      </c>
      <c r="F8" s="12">
        <v>1.14</v>
      </c>
      <c r="G8" s="12">
        <v>7.71</v>
      </c>
      <c r="H8" s="12">
        <v>57.33</v>
      </c>
      <c r="I8" s="12">
        <v>112.55</v>
      </c>
      <c r="J8" s="12">
        <v>9.08</v>
      </c>
      <c r="K8" s="12">
        <v>185.54</v>
      </c>
      <c r="L8" s="12">
        <v>18.42</v>
      </c>
      <c r="M8" s="13">
        <v>0.01</v>
      </c>
      <c r="N8" s="14">
        <v>3.67</v>
      </c>
      <c r="O8" s="15">
        <v>0.01</v>
      </c>
      <c r="P8" s="28">
        <v>685</v>
      </c>
    </row>
    <row r="9" spans="1:16" ht="27" customHeight="1" thickBot="1">
      <c r="A9" s="45" t="s">
        <v>42</v>
      </c>
      <c r="B9" s="46"/>
      <c r="C9" s="30">
        <v>10</v>
      </c>
      <c r="D9" s="31"/>
      <c r="E9" s="12">
        <v>0</v>
      </c>
      <c r="F9" s="12">
        <v>8.2</v>
      </c>
      <c r="G9" s="12">
        <v>0.1</v>
      </c>
      <c r="H9" s="12">
        <v>75</v>
      </c>
      <c r="I9" s="12">
        <v>1</v>
      </c>
      <c r="J9" s="12">
        <v>0</v>
      </c>
      <c r="K9" s="12">
        <v>2</v>
      </c>
      <c r="L9" s="12">
        <v>0</v>
      </c>
      <c r="M9" s="13">
        <v>0</v>
      </c>
      <c r="N9" s="14">
        <v>0</v>
      </c>
      <c r="O9" s="15">
        <v>59</v>
      </c>
      <c r="P9" s="29"/>
    </row>
    <row r="10" spans="1:16" ht="27" customHeight="1" thickBot="1">
      <c r="A10" s="45" t="s">
        <v>14</v>
      </c>
      <c r="B10" s="46"/>
      <c r="C10" s="30">
        <v>30</v>
      </c>
      <c r="D10" s="31"/>
      <c r="E10" s="12">
        <v>3.8</v>
      </c>
      <c r="F10" s="12">
        <v>0.3</v>
      </c>
      <c r="G10" s="12">
        <v>25.1</v>
      </c>
      <c r="H10" s="12">
        <v>118.4</v>
      </c>
      <c r="I10" s="12">
        <v>1.15</v>
      </c>
      <c r="J10" s="12">
        <v>42</v>
      </c>
      <c r="K10" s="12">
        <v>16.5</v>
      </c>
      <c r="L10" s="12">
        <v>1</v>
      </c>
      <c r="M10" s="13">
        <v>0.1</v>
      </c>
      <c r="N10" s="14">
        <v>0</v>
      </c>
      <c r="O10" s="15">
        <v>0</v>
      </c>
      <c r="P10" s="29"/>
    </row>
    <row r="11" spans="1:16" ht="27" customHeight="1" thickBot="1">
      <c r="A11" s="33" t="s">
        <v>45</v>
      </c>
      <c r="B11" s="34"/>
      <c r="C11" s="33">
        <f>C6+C7+C9+C10+C8</f>
        <v>527</v>
      </c>
      <c r="D11" s="34"/>
      <c r="E11" s="18">
        <f>E6+E7+E9+E10+E8</f>
        <v>29.520000000000003</v>
      </c>
      <c r="F11" s="18">
        <f>F6+F7+F9+F10+F8</f>
        <v>17.78</v>
      </c>
      <c r="G11" s="18">
        <f aca="true" t="shared" si="0" ref="G11:O11">G6+G7+G9+G10+G8</f>
        <v>57.75000000000001</v>
      </c>
      <c r="H11" s="18">
        <f t="shared" si="0"/>
        <v>507.93</v>
      </c>
      <c r="I11" s="18">
        <f t="shared" si="0"/>
        <v>175.95</v>
      </c>
      <c r="J11" s="18">
        <f t="shared" si="0"/>
        <v>97.38</v>
      </c>
      <c r="K11" s="18">
        <f t="shared" si="0"/>
        <v>479.94999999999993</v>
      </c>
      <c r="L11" s="18">
        <f t="shared" si="0"/>
        <v>21.340000000000003</v>
      </c>
      <c r="M11" s="18">
        <f t="shared" si="0"/>
        <v>0.36</v>
      </c>
      <c r="N11" s="18">
        <f t="shared" si="0"/>
        <v>25.82</v>
      </c>
      <c r="O11" s="18">
        <f t="shared" si="0"/>
        <v>97.11</v>
      </c>
      <c r="P11" s="29"/>
    </row>
    <row r="12" spans="1:16" ht="16.5" thickBot="1">
      <c r="A12" s="39" t="s">
        <v>11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1"/>
      <c r="P12" s="29"/>
    </row>
    <row r="13" spans="1:16" ht="36" customHeight="1" thickBot="1">
      <c r="A13" s="42" t="s">
        <v>69</v>
      </c>
      <c r="B13" s="43"/>
      <c r="C13" s="30">
        <v>60</v>
      </c>
      <c r="D13" s="44"/>
      <c r="E13" s="17">
        <v>8.29</v>
      </c>
      <c r="F13" s="17">
        <v>6.8</v>
      </c>
      <c r="G13" s="17">
        <v>24.73</v>
      </c>
      <c r="H13" s="17">
        <v>198.93</v>
      </c>
      <c r="I13" s="17">
        <v>74.81</v>
      </c>
      <c r="J13" s="17">
        <v>42.79</v>
      </c>
      <c r="K13" s="17">
        <v>121.45</v>
      </c>
      <c r="L13" s="17">
        <v>3.48</v>
      </c>
      <c r="M13" s="15">
        <v>0.27</v>
      </c>
      <c r="N13" s="15">
        <v>18.95</v>
      </c>
      <c r="O13" s="15">
        <v>0.27</v>
      </c>
      <c r="P13" s="29">
        <v>40</v>
      </c>
    </row>
    <row r="14" spans="1:16" ht="32.25" customHeight="1">
      <c r="A14" s="70" t="s">
        <v>88</v>
      </c>
      <c r="B14" s="70"/>
      <c r="C14" s="51">
        <v>250</v>
      </c>
      <c r="D14" s="51"/>
      <c r="E14" s="17">
        <v>2</v>
      </c>
      <c r="F14" s="17">
        <v>5.11</v>
      </c>
      <c r="G14" s="17">
        <v>16.93</v>
      </c>
      <c r="H14" s="17">
        <v>121.75</v>
      </c>
      <c r="I14" s="17">
        <v>24.95</v>
      </c>
      <c r="J14" s="17">
        <v>26.4</v>
      </c>
      <c r="K14" s="17">
        <v>63.3</v>
      </c>
      <c r="L14" s="17">
        <v>0.94</v>
      </c>
      <c r="M14" s="15">
        <v>0.1</v>
      </c>
      <c r="N14" s="15">
        <v>7.54</v>
      </c>
      <c r="O14" s="15">
        <v>0</v>
      </c>
      <c r="P14" s="29">
        <v>132</v>
      </c>
    </row>
    <row r="15" spans="1:16" ht="33" customHeight="1">
      <c r="A15" s="70" t="s">
        <v>89</v>
      </c>
      <c r="B15" s="70"/>
      <c r="C15" s="51">
        <v>80</v>
      </c>
      <c r="D15" s="51"/>
      <c r="E15" s="17">
        <v>17.92</v>
      </c>
      <c r="F15" s="17">
        <v>14.58</v>
      </c>
      <c r="G15" s="17">
        <v>5.62</v>
      </c>
      <c r="H15" s="17">
        <v>225</v>
      </c>
      <c r="I15" s="17">
        <v>56.1</v>
      </c>
      <c r="J15" s="17">
        <v>23.9</v>
      </c>
      <c r="K15" s="17">
        <v>138.2</v>
      </c>
      <c r="L15" s="17">
        <v>1.77</v>
      </c>
      <c r="M15" s="15">
        <v>0.06</v>
      </c>
      <c r="N15" s="15">
        <v>0.54</v>
      </c>
      <c r="O15" s="15">
        <v>43</v>
      </c>
      <c r="P15" s="29">
        <v>492</v>
      </c>
    </row>
    <row r="16" spans="1:16" ht="36.75" customHeight="1" thickBot="1">
      <c r="A16" s="70" t="s">
        <v>90</v>
      </c>
      <c r="B16" s="70"/>
      <c r="C16" s="51">
        <v>150</v>
      </c>
      <c r="D16" s="51"/>
      <c r="E16" s="17">
        <v>4.5</v>
      </c>
      <c r="F16" s="17">
        <v>5.1</v>
      </c>
      <c r="G16" s="17">
        <v>21.5</v>
      </c>
      <c r="H16" s="17">
        <v>151</v>
      </c>
      <c r="I16" s="17">
        <v>18</v>
      </c>
      <c r="J16" s="17">
        <v>73.5</v>
      </c>
      <c r="K16" s="17">
        <v>37.17</v>
      </c>
      <c r="L16" s="17">
        <v>2.4</v>
      </c>
      <c r="M16" s="15">
        <v>0.06</v>
      </c>
      <c r="N16" s="15">
        <v>0</v>
      </c>
      <c r="O16" s="15">
        <v>21</v>
      </c>
      <c r="P16" s="29">
        <v>516</v>
      </c>
    </row>
    <row r="17" spans="1:16" ht="36.75" customHeight="1" thickBot="1">
      <c r="A17" s="37" t="s">
        <v>67</v>
      </c>
      <c r="B17" s="38"/>
      <c r="C17" s="30">
        <v>200</v>
      </c>
      <c r="D17" s="31"/>
      <c r="E17" s="12">
        <v>1.2</v>
      </c>
      <c r="F17" s="12">
        <v>0</v>
      </c>
      <c r="G17" s="12">
        <v>23.4</v>
      </c>
      <c r="H17" s="12">
        <v>84</v>
      </c>
      <c r="I17" s="12">
        <v>12</v>
      </c>
      <c r="J17" s="12">
        <v>0</v>
      </c>
      <c r="K17" s="12">
        <v>2.4</v>
      </c>
      <c r="L17" s="12">
        <v>0.8</v>
      </c>
      <c r="M17" s="13">
        <v>0.02</v>
      </c>
      <c r="N17" s="14">
        <v>0</v>
      </c>
      <c r="O17" s="15">
        <v>0</v>
      </c>
      <c r="P17" s="29"/>
    </row>
    <row r="18" spans="1:16" ht="27" customHeight="1" thickBot="1">
      <c r="A18" s="37" t="s">
        <v>44</v>
      </c>
      <c r="B18" s="38"/>
      <c r="C18" s="30">
        <v>30</v>
      </c>
      <c r="D18" s="31"/>
      <c r="E18" s="12">
        <v>3.8</v>
      </c>
      <c r="F18" s="12">
        <v>0.3</v>
      </c>
      <c r="G18" s="12">
        <v>25.1</v>
      </c>
      <c r="H18" s="12">
        <v>118.4</v>
      </c>
      <c r="I18" s="12">
        <v>1.15</v>
      </c>
      <c r="J18" s="12">
        <v>42</v>
      </c>
      <c r="K18" s="12">
        <v>16.5</v>
      </c>
      <c r="L18" s="12">
        <v>1</v>
      </c>
      <c r="M18" s="13">
        <v>0.1</v>
      </c>
      <c r="N18" s="14">
        <v>0</v>
      </c>
      <c r="O18" s="15">
        <v>0</v>
      </c>
      <c r="P18" s="29"/>
    </row>
    <row r="19" spans="1:16" ht="27" customHeight="1" thickBot="1">
      <c r="A19" s="37" t="s">
        <v>20</v>
      </c>
      <c r="B19" s="38"/>
      <c r="C19" s="30">
        <v>30</v>
      </c>
      <c r="D19" s="31"/>
      <c r="E19" s="12">
        <v>3.3</v>
      </c>
      <c r="F19" s="12">
        <v>0.5</v>
      </c>
      <c r="G19" s="12">
        <v>20.1</v>
      </c>
      <c r="H19" s="12">
        <v>95</v>
      </c>
      <c r="I19" s="12">
        <v>19</v>
      </c>
      <c r="J19" s="12">
        <v>78</v>
      </c>
      <c r="K19" s="12">
        <v>24.5</v>
      </c>
      <c r="L19" s="12">
        <v>1.3</v>
      </c>
      <c r="M19" s="13">
        <v>0.1</v>
      </c>
      <c r="N19" s="14">
        <v>0</v>
      </c>
      <c r="O19" s="15">
        <v>0</v>
      </c>
      <c r="P19" s="29"/>
    </row>
    <row r="20" spans="1:16" ht="27" customHeight="1" thickBot="1">
      <c r="A20" s="33" t="s">
        <v>45</v>
      </c>
      <c r="B20" s="34"/>
      <c r="C20" s="33">
        <f>C13+C14+C15+C18+C19+C17+C16</f>
        <v>800</v>
      </c>
      <c r="D20" s="34"/>
      <c r="E20" s="18">
        <f>E13+E14+E15+E18+E19+E17+E16</f>
        <v>41.01</v>
      </c>
      <c r="F20" s="18">
        <f>F13+F14+F15+F18+F19+F17+F16</f>
        <v>32.39</v>
      </c>
      <c r="G20" s="18">
        <f aca="true" t="shared" si="1" ref="G20:O20">G13+G14+G15+G18+G19+G17+G16</f>
        <v>137.38</v>
      </c>
      <c r="H20" s="18">
        <f t="shared" si="1"/>
        <v>994.08</v>
      </c>
      <c r="I20" s="18">
        <f t="shared" si="1"/>
        <v>206.01000000000002</v>
      </c>
      <c r="J20" s="18">
        <f t="shared" si="1"/>
        <v>286.59000000000003</v>
      </c>
      <c r="K20" s="18">
        <f t="shared" si="1"/>
        <v>403.52</v>
      </c>
      <c r="L20" s="18">
        <f t="shared" si="1"/>
        <v>11.690000000000001</v>
      </c>
      <c r="M20" s="18">
        <f t="shared" si="1"/>
        <v>0.71</v>
      </c>
      <c r="N20" s="18">
        <f t="shared" si="1"/>
        <v>27.029999999999998</v>
      </c>
      <c r="O20" s="18">
        <f t="shared" si="1"/>
        <v>64.27000000000001</v>
      </c>
      <c r="P20" s="29"/>
    </row>
    <row r="21" spans="1:16" ht="16.5" customHeight="1" thickBot="1">
      <c r="A21" s="35" t="s">
        <v>15</v>
      </c>
      <c r="B21" s="36"/>
      <c r="C21" s="35"/>
      <c r="D21" s="36"/>
      <c r="E21" s="19">
        <f aca="true" t="shared" si="2" ref="E21:O21">E11+E20</f>
        <v>70.53</v>
      </c>
      <c r="F21" s="19">
        <f t="shared" si="2"/>
        <v>50.17</v>
      </c>
      <c r="G21" s="19">
        <f t="shared" si="2"/>
        <v>195.13</v>
      </c>
      <c r="H21" s="19">
        <f t="shared" si="2"/>
        <v>1502.01</v>
      </c>
      <c r="I21" s="19">
        <f t="shared" si="2"/>
        <v>381.96000000000004</v>
      </c>
      <c r="J21" s="19">
        <f t="shared" si="2"/>
        <v>383.97</v>
      </c>
      <c r="K21" s="19">
        <f t="shared" si="2"/>
        <v>883.4699999999999</v>
      </c>
      <c r="L21" s="19">
        <f t="shared" si="2"/>
        <v>33.03</v>
      </c>
      <c r="M21" s="19">
        <f t="shared" si="2"/>
        <v>1.0699999999999998</v>
      </c>
      <c r="N21" s="19">
        <f t="shared" si="2"/>
        <v>52.849999999999994</v>
      </c>
      <c r="O21" s="19">
        <f t="shared" si="2"/>
        <v>161.38</v>
      </c>
      <c r="P21" s="29"/>
    </row>
    <row r="22" ht="15">
      <c r="A22" s="2"/>
    </row>
    <row r="23" spans="1:8" ht="12.75">
      <c r="A23" t="s">
        <v>16</v>
      </c>
      <c r="F23" s="3"/>
      <c r="H23">
        <f>(H6+H7+H10+H9)*100/1800</f>
        <v>25.033333333333335</v>
      </c>
    </row>
    <row r="24" spans="1:8" ht="12.75">
      <c r="A24" t="s">
        <v>17</v>
      </c>
      <c r="F24" s="3"/>
      <c r="H24">
        <f>(H13+H14+H15+H18+H19)*100/1800</f>
        <v>42.17111111111111</v>
      </c>
    </row>
    <row r="25" ht="12.75">
      <c r="F25" s="4"/>
    </row>
    <row r="26" spans="1:7" ht="12.75">
      <c r="A26" t="s">
        <v>30</v>
      </c>
      <c r="E26">
        <f>E21*4*100/H21</f>
        <v>18.782831006451357</v>
      </c>
      <c r="F26">
        <f>F21*9*100/H21</f>
        <v>30.06171729881958</v>
      </c>
      <c r="G26">
        <f>G21*4*100/H21</f>
        <v>51.96503352174753</v>
      </c>
    </row>
    <row r="28" spans="5:7" ht="12.75">
      <c r="E28" s="4" t="s">
        <v>31</v>
      </c>
      <c r="F28" s="3"/>
      <c r="G28" s="3"/>
    </row>
  </sheetData>
  <sheetProtection/>
  <mergeCells count="44">
    <mergeCell ref="A1:A3"/>
    <mergeCell ref="B1:B3"/>
    <mergeCell ref="C1:D2"/>
    <mergeCell ref="E1:G1"/>
    <mergeCell ref="H1:H2"/>
    <mergeCell ref="I1:L1"/>
    <mergeCell ref="M1:O1"/>
    <mergeCell ref="C3:D3"/>
    <mergeCell ref="A6:B6"/>
    <mergeCell ref="C6:D6"/>
    <mergeCell ref="A7:B7"/>
    <mergeCell ref="C7:D7"/>
    <mergeCell ref="E3:H3"/>
    <mergeCell ref="I3:L3"/>
    <mergeCell ref="A4:O4"/>
    <mergeCell ref="A5:O5"/>
    <mergeCell ref="C14:D14"/>
    <mergeCell ref="A15:B15"/>
    <mergeCell ref="A8:B8"/>
    <mergeCell ref="C8:D8"/>
    <mergeCell ref="A9:B9"/>
    <mergeCell ref="C9:D9"/>
    <mergeCell ref="A10:B10"/>
    <mergeCell ref="C10:D10"/>
    <mergeCell ref="C17:D17"/>
    <mergeCell ref="A18:B18"/>
    <mergeCell ref="A11:B11"/>
    <mergeCell ref="C11:D11"/>
    <mergeCell ref="A19:B19"/>
    <mergeCell ref="C19:D19"/>
    <mergeCell ref="A12:O12"/>
    <mergeCell ref="A13:B13"/>
    <mergeCell ref="C13:D13"/>
    <mergeCell ref="A14:B14"/>
    <mergeCell ref="C18:D18"/>
    <mergeCell ref="P1:P3"/>
    <mergeCell ref="C15:D15"/>
    <mergeCell ref="A20:B20"/>
    <mergeCell ref="C20:D20"/>
    <mergeCell ref="A21:B21"/>
    <mergeCell ref="C21:D21"/>
    <mergeCell ref="A16:B16"/>
    <mergeCell ref="C16:D16"/>
    <mergeCell ref="A17:B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4">
      <selection activeCell="A14" sqref="A14:P17"/>
    </sheetView>
  </sheetViews>
  <sheetFormatPr defaultColWidth="9.00390625" defaultRowHeight="12.75"/>
  <cols>
    <col min="2" max="2" width="13.125" style="0" customWidth="1"/>
    <col min="3" max="3" width="11.25390625" style="0" bestFit="1" customWidth="1"/>
    <col min="11" max="11" width="10.75390625" style="0" bestFit="1" customWidth="1"/>
  </cols>
  <sheetData>
    <row r="1" spans="1:16" ht="46.5" customHeight="1">
      <c r="A1" s="47" t="s">
        <v>0</v>
      </c>
      <c r="B1" s="47" t="s">
        <v>1</v>
      </c>
      <c r="C1" s="47" t="s">
        <v>2</v>
      </c>
      <c r="D1" s="47"/>
      <c r="E1" s="47" t="s">
        <v>3</v>
      </c>
      <c r="F1" s="47"/>
      <c r="G1" s="47"/>
      <c r="H1" s="47" t="s">
        <v>4</v>
      </c>
      <c r="I1" s="47" t="s">
        <v>33</v>
      </c>
      <c r="J1" s="47"/>
      <c r="K1" s="47"/>
      <c r="L1" s="47"/>
      <c r="M1" s="47" t="s">
        <v>38</v>
      </c>
      <c r="N1" s="47"/>
      <c r="O1" s="47"/>
      <c r="P1" s="32" t="s">
        <v>77</v>
      </c>
    </row>
    <row r="2" spans="1:16" ht="15.75">
      <c r="A2" s="47"/>
      <c r="B2" s="47"/>
      <c r="C2" s="47"/>
      <c r="D2" s="47"/>
      <c r="E2" s="5" t="s">
        <v>5</v>
      </c>
      <c r="F2" s="5" t="s">
        <v>6</v>
      </c>
      <c r="G2" s="5" t="s">
        <v>7</v>
      </c>
      <c r="H2" s="47"/>
      <c r="I2" s="5" t="s">
        <v>34</v>
      </c>
      <c r="J2" s="5" t="s">
        <v>35</v>
      </c>
      <c r="K2" s="5" t="s">
        <v>36</v>
      </c>
      <c r="L2" s="5" t="s">
        <v>37</v>
      </c>
      <c r="M2" s="5" t="s">
        <v>39</v>
      </c>
      <c r="N2" s="5" t="s">
        <v>40</v>
      </c>
      <c r="O2" s="9" t="s">
        <v>41</v>
      </c>
      <c r="P2" s="32"/>
    </row>
    <row r="3" spans="1:16" ht="12" customHeight="1">
      <c r="A3" s="47"/>
      <c r="B3" s="47"/>
      <c r="C3" s="47" t="s">
        <v>71</v>
      </c>
      <c r="D3" s="47"/>
      <c r="E3" s="47"/>
      <c r="F3" s="47"/>
      <c r="G3" s="47"/>
      <c r="H3" s="47"/>
      <c r="I3" s="47"/>
      <c r="J3" s="47"/>
      <c r="K3" s="47"/>
      <c r="L3" s="47"/>
      <c r="M3" s="20"/>
      <c r="N3" s="20"/>
      <c r="O3" s="21"/>
      <c r="P3" s="32"/>
    </row>
    <row r="4" spans="1:16" ht="15.75">
      <c r="A4" s="77" t="s">
        <v>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27"/>
    </row>
    <row r="5" spans="1:16" ht="16.5" customHeight="1">
      <c r="A5" s="78" t="s">
        <v>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27"/>
    </row>
    <row r="6" spans="1:16" ht="47.25" customHeight="1">
      <c r="A6" s="70" t="s">
        <v>32</v>
      </c>
      <c r="B6" s="70"/>
      <c r="C6" s="51">
        <v>250</v>
      </c>
      <c r="D6" s="51"/>
      <c r="E6" s="11">
        <v>7.46</v>
      </c>
      <c r="F6" s="11">
        <v>6.85</v>
      </c>
      <c r="G6" s="11">
        <v>21.35</v>
      </c>
      <c r="H6" s="17">
        <v>177</v>
      </c>
      <c r="I6" s="11">
        <v>201.1</v>
      </c>
      <c r="J6" s="11">
        <v>58.08</v>
      </c>
      <c r="K6" s="11">
        <v>207.08</v>
      </c>
      <c r="L6" s="11">
        <v>1.41</v>
      </c>
      <c r="M6" s="6">
        <v>0.14</v>
      </c>
      <c r="N6" s="6">
        <v>1.14</v>
      </c>
      <c r="O6" s="6">
        <v>38.25</v>
      </c>
      <c r="P6" s="28">
        <v>311</v>
      </c>
    </row>
    <row r="7" spans="1:16" ht="27" customHeight="1">
      <c r="A7" s="70" t="s">
        <v>10</v>
      </c>
      <c r="B7" s="70"/>
      <c r="C7" s="51">
        <v>200</v>
      </c>
      <c r="D7" s="51"/>
      <c r="E7" s="17">
        <v>0.2</v>
      </c>
      <c r="F7" s="17">
        <v>0</v>
      </c>
      <c r="G7" s="17">
        <v>14</v>
      </c>
      <c r="H7" s="17">
        <v>28</v>
      </c>
      <c r="I7" s="17">
        <v>6</v>
      </c>
      <c r="J7" s="17">
        <v>0</v>
      </c>
      <c r="K7" s="17">
        <v>0</v>
      </c>
      <c r="L7" s="17">
        <v>0.4</v>
      </c>
      <c r="M7" s="15">
        <v>0</v>
      </c>
      <c r="N7" s="15">
        <v>0</v>
      </c>
      <c r="O7" s="15">
        <v>0</v>
      </c>
      <c r="P7" s="28">
        <v>685</v>
      </c>
    </row>
    <row r="8" spans="1:16" ht="27" customHeight="1">
      <c r="A8" s="70" t="s">
        <v>42</v>
      </c>
      <c r="B8" s="70"/>
      <c r="C8" s="51">
        <v>10</v>
      </c>
      <c r="D8" s="51"/>
      <c r="E8" s="17">
        <v>0</v>
      </c>
      <c r="F8" s="17">
        <v>8.2</v>
      </c>
      <c r="G8" s="17">
        <v>0.1</v>
      </c>
      <c r="H8" s="17">
        <v>75</v>
      </c>
      <c r="I8" s="17">
        <v>1</v>
      </c>
      <c r="J8" s="17">
        <v>0</v>
      </c>
      <c r="K8" s="17">
        <v>2</v>
      </c>
      <c r="L8" s="17">
        <v>0</v>
      </c>
      <c r="M8" s="15">
        <v>0</v>
      </c>
      <c r="N8" s="15">
        <v>0</v>
      </c>
      <c r="O8" s="15">
        <v>59</v>
      </c>
      <c r="P8" s="28"/>
    </row>
    <row r="9" spans="1:16" ht="27" customHeight="1">
      <c r="A9" s="70" t="s">
        <v>43</v>
      </c>
      <c r="B9" s="70"/>
      <c r="C9" s="51">
        <v>15</v>
      </c>
      <c r="D9" s="51"/>
      <c r="E9" s="17">
        <v>3.48</v>
      </c>
      <c r="F9" s="17">
        <v>4.43</v>
      </c>
      <c r="G9" s="17">
        <v>0</v>
      </c>
      <c r="H9" s="17">
        <v>54.6</v>
      </c>
      <c r="I9" s="17">
        <v>132</v>
      </c>
      <c r="J9" s="17">
        <v>5.25</v>
      </c>
      <c r="K9" s="17">
        <v>75</v>
      </c>
      <c r="L9" s="17">
        <v>0.15</v>
      </c>
      <c r="M9" s="15">
        <v>0.01</v>
      </c>
      <c r="N9" s="15">
        <v>0.11</v>
      </c>
      <c r="O9" s="15">
        <v>39</v>
      </c>
      <c r="P9" s="29"/>
    </row>
    <row r="10" spans="1:16" ht="27" customHeight="1">
      <c r="A10" s="70" t="s">
        <v>44</v>
      </c>
      <c r="B10" s="70"/>
      <c r="C10" s="51">
        <v>30</v>
      </c>
      <c r="D10" s="51"/>
      <c r="E10" s="17">
        <v>3.8</v>
      </c>
      <c r="F10" s="17">
        <v>0.3</v>
      </c>
      <c r="G10" s="17">
        <v>25.1</v>
      </c>
      <c r="H10" s="17">
        <v>118.4</v>
      </c>
      <c r="I10" s="17">
        <v>11.5</v>
      </c>
      <c r="J10" s="17">
        <v>42</v>
      </c>
      <c r="K10" s="17">
        <v>16.5</v>
      </c>
      <c r="L10" s="17">
        <v>1</v>
      </c>
      <c r="M10" s="15">
        <v>0.1</v>
      </c>
      <c r="N10" s="15">
        <v>0</v>
      </c>
      <c r="O10" s="15">
        <v>0</v>
      </c>
      <c r="P10" s="29"/>
    </row>
    <row r="11" spans="1:16" ht="27" customHeight="1">
      <c r="A11" s="71" t="s">
        <v>45</v>
      </c>
      <c r="B11" s="71"/>
      <c r="C11" s="71">
        <f>C6+C7+C8+C9+C10</f>
        <v>505</v>
      </c>
      <c r="D11" s="71"/>
      <c r="E11" s="22">
        <f aca="true" t="shared" si="0" ref="E11:O11">E6+E7+E8+E9+E10</f>
        <v>14.940000000000001</v>
      </c>
      <c r="F11" s="22">
        <f t="shared" si="0"/>
        <v>19.779999999999998</v>
      </c>
      <c r="G11" s="22">
        <f t="shared" si="0"/>
        <v>60.550000000000004</v>
      </c>
      <c r="H11" s="22">
        <f t="shared" si="0"/>
        <v>453</v>
      </c>
      <c r="I11" s="22">
        <f t="shared" si="0"/>
        <v>351.6</v>
      </c>
      <c r="J11" s="22">
        <f t="shared" si="0"/>
        <v>105.33</v>
      </c>
      <c r="K11" s="22">
        <f t="shared" si="0"/>
        <v>300.58000000000004</v>
      </c>
      <c r="L11" s="22">
        <f t="shared" si="0"/>
        <v>2.96</v>
      </c>
      <c r="M11" s="22">
        <f t="shared" si="0"/>
        <v>0.25</v>
      </c>
      <c r="N11" s="22">
        <f t="shared" si="0"/>
        <v>1.25</v>
      </c>
      <c r="O11" s="22">
        <f t="shared" si="0"/>
        <v>136.25</v>
      </c>
      <c r="P11" s="29"/>
    </row>
    <row r="12" spans="1:16" ht="15.75">
      <c r="A12" s="73" t="s">
        <v>11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29"/>
    </row>
    <row r="13" spans="1:16" ht="36" customHeight="1">
      <c r="A13" s="74" t="s">
        <v>47</v>
      </c>
      <c r="B13" s="74"/>
      <c r="C13" s="51">
        <v>60</v>
      </c>
      <c r="D13" s="51"/>
      <c r="E13" s="17">
        <v>0.68</v>
      </c>
      <c r="F13" s="17">
        <v>3.71</v>
      </c>
      <c r="G13" s="17">
        <v>2.83</v>
      </c>
      <c r="H13" s="17">
        <v>47.46</v>
      </c>
      <c r="I13" s="17">
        <v>10.55</v>
      </c>
      <c r="J13" s="17">
        <v>10.67</v>
      </c>
      <c r="K13" s="17">
        <v>19.73</v>
      </c>
      <c r="L13" s="17">
        <v>0.5</v>
      </c>
      <c r="M13" s="15">
        <v>0.04</v>
      </c>
      <c r="N13" s="15">
        <v>12.25</v>
      </c>
      <c r="O13" s="15">
        <v>0</v>
      </c>
      <c r="P13" s="29">
        <v>19</v>
      </c>
    </row>
    <row r="14" spans="1:16" ht="27" customHeight="1">
      <c r="A14" s="70" t="s">
        <v>22</v>
      </c>
      <c r="B14" s="70"/>
      <c r="C14" s="51">
        <v>250</v>
      </c>
      <c r="D14" s="51"/>
      <c r="E14" s="17">
        <v>5.99</v>
      </c>
      <c r="F14" s="17">
        <v>7.54</v>
      </c>
      <c r="G14" s="17">
        <v>15.53</v>
      </c>
      <c r="H14" s="17">
        <v>148.28</v>
      </c>
      <c r="I14" s="17">
        <v>40.09</v>
      </c>
      <c r="J14" s="17">
        <v>6.78</v>
      </c>
      <c r="K14" s="17">
        <v>43.73</v>
      </c>
      <c r="L14" s="17">
        <v>0.38</v>
      </c>
      <c r="M14" s="15">
        <v>0.08</v>
      </c>
      <c r="N14" s="15">
        <v>0.04</v>
      </c>
      <c r="O14" s="15">
        <v>1.28</v>
      </c>
      <c r="P14" s="29">
        <v>201</v>
      </c>
    </row>
    <row r="15" spans="1:16" ht="27" customHeight="1">
      <c r="A15" s="70" t="s">
        <v>52</v>
      </c>
      <c r="B15" s="70"/>
      <c r="C15" s="51">
        <v>80</v>
      </c>
      <c r="D15" s="51"/>
      <c r="E15" s="17">
        <v>8.32</v>
      </c>
      <c r="F15" s="17">
        <v>16</v>
      </c>
      <c r="G15" s="17">
        <v>16.96</v>
      </c>
      <c r="H15" s="17">
        <v>179.2</v>
      </c>
      <c r="I15" s="17">
        <v>19.2</v>
      </c>
      <c r="J15" s="17">
        <v>16</v>
      </c>
      <c r="K15" s="17">
        <v>127.2</v>
      </c>
      <c r="L15" s="17">
        <v>1.44</v>
      </c>
      <c r="M15" s="15">
        <v>0.03</v>
      </c>
      <c r="N15" s="15">
        <v>0</v>
      </c>
      <c r="O15" s="15">
        <v>0</v>
      </c>
      <c r="P15" s="28">
        <v>413</v>
      </c>
    </row>
    <row r="16" spans="1:16" ht="27" customHeight="1">
      <c r="A16" s="70" t="s">
        <v>12</v>
      </c>
      <c r="B16" s="70"/>
      <c r="C16" s="51">
        <v>150</v>
      </c>
      <c r="D16" s="51"/>
      <c r="E16" s="11">
        <v>5.52</v>
      </c>
      <c r="F16" s="11">
        <v>4.52</v>
      </c>
      <c r="G16" s="11">
        <v>26.45</v>
      </c>
      <c r="H16" s="11">
        <v>168.45</v>
      </c>
      <c r="I16" s="11">
        <v>4.86</v>
      </c>
      <c r="J16" s="11">
        <v>21.12</v>
      </c>
      <c r="K16" s="11">
        <v>37.17</v>
      </c>
      <c r="L16" s="11">
        <v>1.11</v>
      </c>
      <c r="M16" s="15">
        <v>0.06</v>
      </c>
      <c r="N16" s="15">
        <v>0</v>
      </c>
      <c r="O16" s="15">
        <v>21</v>
      </c>
      <c r="P16" s="28">
        <v>516</v>
      </c>
    </row>
    <row r="17" spans="1:16" ht="31.5" customHeight="1">
      <c r="A17" s="70" t="s">
        <v>13</v>
      </c>
      <c r="B17" s="70"/>
      <c r="C17" s="51">
        <v>200</v>
      </c>
      <c r="D17" s="51"/>
      <c r="E17" s="17">
        <v>0.04</v>
      </c>
      <c r="F17" s="17">
        <v>0</v>
      </c>
      <c r="G17" s="17">
        <v>24.76</v>
      </c>
      <c r="H17" s="17">
        <v>94.2</v>
      </c>
      <c r="I17" s="17">
        <v>6.4</v>
      </c>
      <c r="J17" s="17">
        <v>0</v>
      </c>
      <c r="K17" s="17">
        <v>3.6</v>
      </c>
      <c r="L17" s="17">
        <v>0.18</v>
      </c>
      <c r="M17" s="15">
        <v>0.01</v>
      </c>
      <c r="N17" s="15">
        <v>1.08</v>
      </c>
      <c r="O17" s="15">
        <v>0</v>
      </c>
      <c r="P17" s="29">
        <v>639</v>
      </c>
    </row>
    <row r="18" spans="1:16" ht="27" customHeight="1">
      <c r="A18" s="70" t="s">
        <v>44</v>
      </c>
      <c r="B18" s="70"/>
      <c r="C18" s="51">
        <v>30</v>
      </c>
      <c r="D18" s="51"/>
      <c r="E18" s="17">
        <v>3.8</v>
      </c>
      <c r="F18" s="17">
        <v>0.3</v>
      </c>
      <c r="G18" s="17">
        <v>25.1</v>
      </c>
      <c r="H18" s="17">
        <v>118.4</v>
      </c>
      <c r="I18" s="17">
        <v>11.5</v>
      </c>
      <c r="J18" s="17">
        <v>42</v>
      </c>
      <c r="K18" s="17">
        <v>16.5</v>
      </c>
      <c r="L18" s="17">
        <v>1</v>
      </c>
      <c r="M18" s="15">
        <v>0.1</v>
      </c>
      <c r="N18" s="15">
        <v>0</v>
      </c>
      <c r="O18" s="15">
        <v>0</v>
      </c>
      <c r="P18" s="29"/>
    </row>
    <row r="19" spans="1:16" ht="27" customHeight="1">
      <c r="A19" s="70" t="s">
        <v>20</v>
      </c>
      <c r="B19" s="70"/>
      <c r="C19" s="51">
        <v>30</v>
      </c>
      <c r="D19" s="51"/>
      <c r="E19" s="17">
        <v>3.3</v>
      </c>
      <c r="F19" s="17">
        <v>0.5</v>
      </c>
      <c r="G19" s="17">
        <v>20.1</v>
      </c>
      <c r="H19" s="17">
        <v>95</v>
      </c>
      <c r="I19" s="17">
        <v>19</v>
      </c>
      <c r="J19" s="17">
        <v>78</v>
      </c>
      <c r="K19" s="17">
        <v>24.5</v>
      </c>
      <c r="L19" s="17">
        <v>1.3</v>
      </c>
      <c r="M19" s="15">
        <v>0.1</v>
      </c>
      <c r="N19" s="15">
        <v>0</v>
      </c>
      <c r="O19" s="15">
        <v>0</v>
      </c>
      <c r="P19" s="29"/>
    </row>
    <row r="20" spans="1:15" ht="27" customHeight="1">
      <c r="A20" s="71" t="s">
        <v>45</v>
      </c>
      <c r="B20" s="71"/>
      <c r="C20" s="71">
        <f>C13+C14+C15+C16+C17+C18+C19</f>
        <v>800</v>
      </c>
      <c r="D20" s="71"/>
      <c r="E20" s="22">
        <f aca="true" t="shared" si="1" ref="E20:O20">E13+E14+E15+E16+E17+E18+E19</f>
        <v>27.65</v>
      </c>
      <c r="F20" s="22">
        <f t="shared" si="1"/>
        <v>32.57</v>
      </c>
      <c r="G20" s="22">
        <f t="shared" si="1"/>
        <v>131.73</v>
      </c>
      <c r="H20" s="22">
        <f t="shared" si="1"/>
        <v>850.99</v>
      </c>
      <c r="I20" s="22">
        <f t="shared" si="1"/>
        <v>111.60000000000001</v>
      </c>
      <c r="J20" s="22">
        <f t="shared" si="1"/>
        <v>174.57</v>
      </c>
      <c r="K20" s="22">
        <f t="shared" si="1"/>
        <v>272.42999999999995</v>
      </c>
      <c r="L20" s="22">
        <f t="shared" si="1"/>
        <v>5.909999999999999</v>
      </c>
      <c r="M20" s="22">
        <f t="shared" si="1"/>
        <v>0.42000000000000004</v>
      </c>
      <c r="N20" s="22">
        <f t="shared" si="1"/>
        <v>13.37</v>
      </c>
      <c r="O20" s="22">
        <f t="shared" si="1"/>
        <v>22.28</v>
      </c>
    </row>
    <row r="21" spans="1:15" ht="15.75">
      <c r="A21" s="72" t="s">
        <v>15</v>
      </c>
      <c r="B21" s="72"/>
      <c r="C21" s="72"/>
      <c r="D21" s="72"/>
      <c r="E21" s="23">
        <f aca="true" t="shared" si="2" ref="E21:O21">E11+E20</f>
        <v>42.59</v>
      </c>
      <c r="F21" s="23">
        <f t="shared" si="2"/>
        <v>52.349999999999994</v>
      </c>
      <c r="G21" s="23">
        <f t="shared" si="2"/>
        <v>192.28</v>
      </c>
      <c r="H21" s="23">
        <f t="shared" si="2"/>
        <v>1303.99</v>
      </c>
      <c r="I21" s="23">
        <f t="shared" si="2"/>
        <v>463.20000000000005</v>
      </c>
      <c r="J21" s="23">
        <f t="shared" si="2"/>
        <v>279.9</v>
      </c>
      <c r="K21" s="23">
        <f t="shared" si="2"/>
        <v>573.01</v>
      </c>
      <c r="L21" s="23">
        <f t="shared" si="2"/>
        <v>8.87</v>
      </c>
      <c r="M21" s="23">
        <f t="shared" si="2"/>
        <v>0.67</v>
      </c>
      <c r="N21" s="23">
        <f t="shared" si="2"/>
        <v>14.62</v>
      </c>
      <c r="O21" s="23">
        <f t="shared" si="2"/>
        <v>158.53</v>
      </c>
    </row>
    <row r="22" ht="15">
      <c r="A22" s="2"/>
    </row>
    <row r="23" spans="1:8" ht="12.75">
      <c r="A23" t="s">
        <v>16</v>
      </c>
      <c r="F23" s="3"/>
      <c r="H23">
        <f>(H6+H7+H10+H8+H9)*100/1800</f>
        <v>25.166666666666668</v>
      </c>
    </row>
    <row r="24" spans="1:8" ht="12.75">
      <c r="A24" t="s">
        <v>17</v>
      </c>
      <c r="F24" s="3"/>
      <c r="H24">
        <f>(H13+H14+H15+H16+H17+H18+H19)*100/1800</f>
        <v>47.27722222222222</v>
      </c>
    </row>
    <row r="25" ht="12.75">
      <c r="F25" s="4"/>
    </row>
    <row r="26" spans="1:7" ht="12.75">
      <c r="A26" t="s">
        <v>30</v>
      </c>
      <c r="E26">
        <f>E21*4*100/H21</f>
        <v>13.06451736593072</v>
      </c>
      <c r="F26">
        <f>F21*9*100/H21</f>
        <v>36.13141205070591</v>
      </c>
      <c r="G26">
        <f>G21*4*100/H21</f>
        <v>58.98204740833902</v>
      </c>
    </row>
    <row r="28" spans="5:7" ht="12.75">
      <c r="E28" s="4" t="s">
        <v>31</v>
      </c>
      <c r="F28" s="3"/>
      <c r="G28" s="3"/>
    </row>
  </sheetData>
  <sheetProtection/>
  <mergeCells count="44">
    <mergeCell ref="C21:D21"/>
    <mergeCell ref="A11:B11"/>
    <mergeCell ref="C11:D11"/>
    <mergeCell ref="C13:D13"/>
    <mergeCell ref="C14:D14"/>
    <mergeCell ref="C15:D15"/>
    <mergeCell ref="C17:D17"/>
    <mergeCell ref="C20:D20"/>
    <mergeCell ref="A20:B20"/>
    <mergeCell ref="A18:B18"/>
    <mergeCell ref="C18:D18"/>
    <mergeCell ref="A19:B19"/>
    <mergeCell ref="C19:D19"/>
    <mergeCell ref="A6:B6"/>
    <mergeCell ref="A10:B10"/>
    <mergeCell ref="C16:D16"/>
    <mergeCell ref="A12:O12"/>
    <mergeCell ref="A7:B7"/>
    <mergeCell ref="C3:D3"/>
    <mergeCell ref="B1:B3"/>
    <mergeCell ref="C8:D8"/>
    <mergeCell ref="A9:B9"/>
    <mergeCell ref="I3:L3"/>
    <mergeCell ref="A1:A3"/>
    <mergeCell ref="A21:B21"/>
    <mergeCell ref="A13:B13"/>
    <mergeCell ref="A14:B14"/>
    <mergeCell ref="A15:B15"/>
    <mergeCell ref="A16:B16"/>
    <mergeCell ref="H1:H2"/>
    <mergeCell ref="C1:D2"/>
    <mergeCell ref="A17:B17"/>
    <mergeCell ref="E1:G1"/>
    <mergeCell ref="A4:O4"/>
    <mergeCell ref="P1:P3"/>
    <mergeCell ref="E3:H3"/>
    <mergeCell ref="C6:D6"/>
    <mergeCell ref="C7:D7"/>
    <mergeCell ref="C10:D10"/>
    <mergeCell ref="A5:O5"/>
    <mergeCell ref="A8:B8"/>
    <mergeCell ref="I1:L1"/>
    <mergeCell ref="M1:O1"/>
    <mergeCell ref="C9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zoomScalePageLayoutView="0" workbookViewId="0" topLeftCell="A1">
      <selection activeCell="R10" sqref="R10"/>
    </sheetView>
  </sheetViews>
  <sheetFormatPr defaultColWidth="9.00390625" defaultRowHeight="12.75"/>
  <cols>
    <col min="2" max="2" width="6.625" style="0" customWidth="1"/>
    <col min="4" max="4" width="6.25390625" style="0" customWidth="1"/>
    <col min="5" max="5" width="7.375" style="0" customWidth="1"/>
    <col min="6" max="6" width="5.625" style="0" customWidth="1"/>
    <col min="10" max="10" width="6.75390625" style="0" customWidth="1"/>
  </cols>
  <sheetData>
    <row r="1" spans="1:17" ht="9" customHeight="1">
      <c r="A1" s="79" t="s">
        <v>70</v>
      </c>
      <c r="B1" s="79"/>
      <c r="C1" s="79"/>
      <c r="D1" s="79"/>
      <c r="E1" s="79"/>
      <c r="F1" s="79"/>
      <c r="G1" s="25"/>
      <c r="H1" s="25"/>
      <c r="I1" s="25"/>
      <c r="J1" s="25"/>
      <c r="K1" s="25"/>
      <c r="L1" s="25"/>
      <c r="M1" s="80" t="s">
        <v>92</v>
      </c>
      <c r="N1" s="81"/>
      <c r="O1" s="81"/>
      <c r="P1" s="81"/>
      <c r="Q1" s="81"/>
    </row>
    <row r="2" spans="1:17" ht="15.75" customHeight="1">
      <c r="A2" s="79"/>
      <c r="B2" s="79"/>
      <c r="C2" s="79"/>
      <c r="D2" s="79"/>
      <c r="E2" s="79"/>
      <c r="F2" s="79"/>
      <c r="G2" s="25"/>
      <c r="H2" s="25"/>
      <c r="I2" s="25"/>
      <c r="J2" s="25"/>
      <c r="K2" s="25"/>
      <c r="L2" s="25"/>
      <c r="M2" s="81"/>
      <c r="N2" s="81"/>
      <c r="O2" s="81"/>
      <c r="P2" s="81"/>
      <c r="Q2" s="81"/>
    </row>
    <row r="3" spans="1:17" ht="12.75" customHeight="1">
      <c r="A3" s="79"/>
      <c r="B3" s="79"/>
      <c r="C3" s="79"/>
      <c r="D3" s="79"/>
      <c r="E3" s="79"/>
      <c r="F3" s="79"/>
      <c r="G3" s="25"/>
      <c r="H3" s="25"/>
      <c r="I3" s="25"/>
      <c r="J3" s="25"/>
      <c r="K3" s="25"/>
      <c r="L3" s="25"/>
      <c r="M3" s="81"/>
      <c r="N3" s="81"/>
      <c r="O3" s="81"/>
      <c r="P3" s="81"/>
      <c r="Q3" s="81"/>
    </row>
    <row r="4" spans="1:17" ht="12.75" customHeight="1">
      <c r="A4" s="79"/>
      <c r="B4" s="79"/>
      <c r="C4" s="79"/>
      <c r="D4" s="79"/>
      <c r="E4" s="79"/>
      <c r="F4" s="79"/>
      <c r="G4" s="25"/>
      <c r="H4" s="25"/>
      <c r="I4" s="25"/>
      <c r="J4" s="25"/>
      <c r="K4" s="25"/>
      <c r="L4" s="25"/>
      <c r="M4" s="81"/>
      <c r="N4" s="81"/>
      <c r="O4" s="81"/>
      <c r="P4" s="81"/>
      <c r="Q4" s="81"/>
    </row>
    <row r="5" spans="1:17" ht="12.75" customHeight="1">
      <c r="A5" s="79"/>
      <c r="B5" s="79"/>
      <c r="C5" s="79"/>
      <c r="D5" s="79"/>
      <c r="E5" s="79"/>
      <c r="F5" s="79"/>
      <c r="G5" s="25"/>
      <c r="H5" s="25"/>
      <c r="I5" s="25"/>
      <c r="J5" s="25"/>
      <c r="K5" s="25"/>
      <c r="L5" s="25"/>
      <c r="M5" s="81"/>
      <c r="N5" s="81"/>
      <c r="O5" s="81"/>
      <c r="P5" s="81"/>
      <c r="Q5" s="81"/>
    </row>
    <row r="6" spans="1:17" ht="12.75" customHeight="1">
      <c r="A6" s="79"/>
      <c r="B6" s="79"/>
      <c r="C6" s="79"/>
      <c r="D6" s="79"/>
      <c r="E6" s="79"/>
      <c r="F6" s="79"/>
      <c r="G6" s="25"/>
      <c r="H6" s="25"/>
      <c r="I6" s="25"/>
      <c r="J6" s="25"/>
      <c r="K6" s="25"/>
      <c r="L6" s="25"/>
      <c r="M6" s="81"/>
      <c r="N6" s="81"/>
      <c r="O6" s="81"/>
      <c r="P6" s="81"/>
      <c r="Q6" s="81"/>
    </row>
    <row r="7" spans="1:17" ht="12.75" customHeight="1">
      <c r="A7" s="79"/>
      <c r="B7" s="79"/>
      <c r="C7" s="79"/>
      <c r="D7" s="79"/>
      <c r="E7" s="79"/>
      <c r="F7" s="79"/>
      <c r="G7" s="25"/>
      <c r="H7" s="25"/>
      <c r="I7" s="25"/>
      <c r="J7" s="25"/>
      <c r="K7" s="25"/>
      <c r="L7" s="25"/>
      <c r="M7" s="81"/>
      <c r="N7" s="81"/>
      <c r="O7" s="81"/>
      <c r="P7" s="81"/>
      <c r="Q7" s="81"/>
    </row>
    <row r="8" spans="1:17" ht="63" customHeight="1">
      <c r="A8" s="79"/>
      <c r="B8" s="79"/>
      <c r="C8" s="79"/>
      <c r="D8" s="79"/>
      <c r="E8" s="79"/>
      <c r="F8" s="79"/>
      <c r="G8" s="25"/>
      <c r="H8" s="25"/>
      <c r="I8" s="25"/>
      <c r="J8" s="25"/>
      <c r="K8" s="25"/>
      <c r="L8" s="25"/>
      <c r="M8" s="81"/>
      <c r="N8" s="81"/>
      <c r="O8" s="81"/>
      <c r="P8" s="81"/>
      <c r="Q8" s="81"/>
    </row>
    <row r="9" spans="1:12" ht="12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57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6" ht="12.75" customHeight="1">
      <c r="A11" s="25"/>
      <c r="B11" s="25"/>
      <c r="C11" s="25"/>
      <c r="D11" s="25"/>
      <c r="E11" s="82" t="s">
        <v>72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2" spans="1:16" ht="12.75" customHeight="1">
      <c r="A12" s="25"/>
      <c r="B12" s="25"/>
      <c r="C12" s="25"/>
      <c r="D12" s="25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</row>
    <row r="13" spans="1:16" ht="12.75" customHeight="1">
      <c r="A13" s="25"/>
      <c r="B13" s="25"/>
      <c r="C13" s="25"/>
      <c r="D13" s="25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6" ht="55.5" customHeight="1">
      <c r="A14" s="25"/>
      <c r="B14" s="25"/>
      <c r="C14" s="25"/>
      <c r="D14" s="25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</row>
    <row r="15" spans="1:16" ht="12.75" customHeight="1">
      <c r="A15" s="25"/>
      <c r="B15" s="25"/>
      <c r="C15" s="25"/>
      <c r="D15" s="25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</row>
    <row r="16" spans="1:16" ht="12.75" customHeight="1">
      <c r="A16" s="25"/>
      <c r="B16" s="25"/>
      <c r="C16" s="25"/>
      <c r="D16" s="25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</row>
    <row r="17" spans="1:12" ht="12.7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2.7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2.7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2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2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4" spans="12:16" ht="15.75">
      <c r="L24" s="26" t="s">
        <v>73</v>
      </c>
      <c r="M24" s="26"/>
      <c r="N24" s="26"/>
      <c r="O24" s="26"/>
      <c r="P24" s="26"/>
    </row>
    <row r="25" spans="12:16" ht="15.75">
      <c r="L25" s="26" t="s">
        <v>74</v>
      </c>
      <c r="M25" s="26"/>
      <c r="N25" s="26"/>
      <c r="O25" s="26"/>
      <c r="P25" s="26"/>
    </row>
  </sheetData>
  <sheetProtection/>
  <mergeCells count="3">
    <mergeCell ref="A1:F8"/>
    <mergeCell ref="M1:Q8"/>
    <mergeCell ref="E11:P16"/>
  </mergeCells>
  <printOptions/>
  <pageMargins left="0.7" right="0.7" top="0.75" bottom="0.75" header="0.3" footer="0.3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4">
      <selection activeCell="A18" sqref="A18:O18"/>
    </sheetView>
  </sheetViews>
  <sheetFormatPr defaultColWidth="9.00390625" defaultRowHeight="12.75"/>
  <cols>
    <col min="2" max="2" width="13.125" style="0" customWidth="1"/>
    <col min="3" max="3" width="11.25390625" style="0" bestFit="1" customWidth="1"/>
    <col min="11" max="11" width="10.75390625" style="0" bestFit="1" customWidth="1"/>
  </cols>
  <sheetData>
    <row r="1" spans="1:16" ht="46.5" customHeight="1">
      <c r="A1" s="47" t="s">
        <v>0</v>
      </c>
      <c r="B1" s="47" t="s">
        <v>1</v>
      </c>
      <c r="C1" s="47" t="s">
        <v>2</v>
      </c>
      <c r="D1" s="47"/>
      <c r="E1" s="47" t="s">
        <v>3</v>
      </c>
      <c r="F1" s="47"/>
      <c r="G1" s="47"/>
      <c r="H1" s="47" t="s">
        <v>4</v>
      </c>
      <c r="I1" s="47" t="s">
        <v>33</v>
      </c>
      <c r="J1" s="47"/>
      <c r="K1" s="47"/>
      <c r="L1" s="47"/>
      <c r="M1" s="47" t="s">
        <v>38</v>
      </c>
      <c r="N1" s="47"/>
      <c r="O1" s="47"/>
      <c r="P1" s="32" t="s">
        <v>77</v>
      </c>
    </row>
    <row r="2" spans="1:16" ht="15.75">
      <c r="A2" s="47"/>
      <c r="B2" s="47"/>
      <c r="C2" s="47"/>
      <c r="D2" s="47"/>
      <c r="E2" s="5" t="s">
        <v>5</v>
      </c>
      <c r="F2" s="5" t="s">
        <v>6</v>
      </c>
      <c r="G2" s="5" t="s">
        <v>7</v>
      </c>
      <c r="H2" s="47"/>
      <c r="I2" s="5" t="s">
        <v>34</v>
      </c>
      <c r="J2" s="5" t="s">
        <v>35</v>
      </c>
      <c r="K2" s="5" t="s">
        <v>36</v>
      </c>
      <c r="L2" s="5" t="s">
        <v>37</v>
      </c>
      <c r="M2" s="5" t="s">
        <v>39</v>
      </c>
      <c r="N2" s="5" t="s">
        <v>40</v>
      </c>
      <c r="O2" s="9" t="s">
        <v>41</v>
      </c>
      <c r="P2" s="32"/>
    </row>
    <row r="3" spans="1:16" ht="12" customHeight="1">
      <c r="A3" s="47"/>
      <c r="B3" s="47"/>
      <c r="C3" s="47" t="s">
        <v>71</v>
      </c>
      <c r="D3" s="47"/>
      <c r="E3" s="47"/>
      <c r="F3" s="47"/>
      <c r="G3" s="47"/>
      <c r="H3" s="47"/>
      <c r="I3" s="47"/>
      <c r="J3" s="47"/>
      <c r="K3" s="47"/>
      <c r="L3" s="47"/>
      <c r="M3" s="20"/>
      <c r="N3" s="20"/>
      <c r="O3" s="21"/>
      <c r="P3" s="32"/>
    </row>
    <row r="4" spans="1:16" ht="15.75">
      <c r="A4" s="77" t="s">
        <v>28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27"/>
    </row>
    <row r="5" spans="1:16" ht="16.5" customHeight="1">
      <c r="A5" s="78" t="s">
        <v>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27"/>
    </row>
    <row r="6" spans="1:16" ht="51.75" customHeight="1">
      <c r="A6" s="76" t="s">
        <v>68</v>
      </c>
      <c r="B6" s="76"/>
      <c r="C6" s="51">
        <v>60</v>
      </c>
      <c r="D6" s="51"/>
      <c r="E6" s="17">
        <v>1.73</v>
      </c>
      <c r="F6" s="17">
        <v>3.71</v>
      </c>
      <c r="G6" s="17">
        <v>4.82</v>
      </c>
      <c r="H6" s="17">
        <v>59.58</v>
      </c>
      <c r="I6" s="17">
        <v>11.2</v>
      </c>
      <c r="J6" s="17">
        <v>11.72</v>
      </c>
      <c r="K6" s="17">
        <v>3.47</v>
      </c>
      <c r="L6" s="17">
        <v>0.4</v>
      </c>
      <c r="M6" s="15">
        <v>0.06</v>
      </c>
      <c r="N6" s="15">
        <v>5.58</v>
      </c>
      <c r="O6" s="15">
        <v>0</v>
      </c>
      <c r="P6" s="28"/>
    </row>
    <row r="7" spans="1:16" ht="27" customHeight="1">
      <c r="A7" s="75" t="s">
        <v>49</v>
      </c>
      <c r="B7" s="75"/>
      <c r="C7" s="51">
        <v>150</v>
      </c>
      <c r="D7" s="51"/>
      <c r="E7" s="17">
        <v>14.27</v>
      </c>
      <c r="F7" s="17">
        <v>22.16</v>
      </c>
      <c r="G7" s="17">
        <v>2.65</v>
      </c>
      <c r="H7" s="17">
        <v>267.33</v>
      </c>
      <c r="I7" s="17">
        <v>114.2</v>
      </c>
      <c r="J7" s="17">
        <v>19.5</v>
      </c>
      <c r="K7" s="17">
        <v>26.5</v>
      </c>
      <c r="L7" s="17">
        <v>2.94</v>
      </c>
      <c r="M7" s="15">
        <v>0.1</v>
      </c>
      <c r="N7" s="15">
        <v>0.25</v>
      </c>
      <c r="O7" s="15">
        <v>345</v>
      </c>
      <c r="P7" s="28">
        <v>340</v>
      </c>
    </row>
    <row r="8" spans="1:16" ht="36" customHeight="1">
      <c r="A8" s="75" t="s">
        <v>59</v>
      </c>
      <c r="B8" s="75"/>
      <c r="C8" s="51">
        <v>200</v>
      </c>
      <c r="D8" s="51"/>
      <c r="E8" s="17">
        <v>1.2</v>
      </c>
      <c r="F8" s="17">
        <v>1.33</v>
      </c>
      <c r="G8" s="17">
        <v>10.27</v>
      </c>
      <c r="H8" s="17">
        <v>55.35</v>
      </c>
      <c r="I8" s="17">
        <v>50.16</v>
      </c>
      <c r="J8" s="17">
        <v>5.83</v>
      </c>
      <c r="K8" s="17">
        <v>37.5</v>
      </c>
      <c r="L8" s="17">
        <v>0.06</v>
      </c>
      <c r="M8" s="15">
        <v>0.01</v>
      </c>
      <c r="N8" s="15">
        <v>0.54</v>
      </c>
      <c r="O8" s="15">
        <v>0</v>
      </c>
      <c r="P8" s="28">
        <v>692</v>
      </c>
    </row>
    <row r="9" spans="1:16" ht="27" customHeight="1">
      <c r="A9" s="70" t="s">
        <v>60</v>
      </c>
      <c r="B9" s="70"/>
      <c r="C9" s="51">
        <v>15</v>
      </c>
      <c r="D9" s="51"/>
      <c r="E9" s="17">
        <v>3.48</v>
      </c>
      <c r="F9" s="17">
        <v>4.43</v>
      </c>
      <c r="G9" s="17">
        <v>0</v>
      </c>
      <c r="H9" s="17">
        <v>54.6</v>
      </c>
      <c r="I9" s="17">
        <v>132</v>
      </c>
      <c r="J9" s="17">
        <v>5.25</v>
      </c>
      <c r="K9" s="17">
        <v>75</v>
      </c>
      <c r="L9" s="17">
        <v>0.15</v>
      </c>
      <c r="M9" s="15">
        <v>0.01</v>
      </c>
      <c r="N9" s="15">
        <v>0.11</v>
      </c>
      <c r="O9" s="15">
        <v>39</v>
      </c>
      <c r="P9" s="29"/>
    </row>
    <row r="10" spans="1:16" ht="27" customHeight="1">
      <c r="A10" s="75" t="s">
        <v>14</v>
      </c>
      <c r="B10" s="75"/>
      <c r="C10" s="51">
        <v>30</v>
      </c>
      <c r="D10" s="51"/>
      <c r="E10" s="17">
        <v>3.8</v>
      </c>
      <c r="F10" s="17">
        <v>0.3</v>
      </c>
      <c r="G10" s="17">
        <v>25.1</v>
      </c>
      <c r="H10" s="17">
        <v>118.4</v>
      </c>
      <c r="I10" s="17">
        <v>11.5</v>
      </c>
      <c r="J10" s="17">
        <v>42</v>
      </c>
      <c r="K10" s="17">
        <v>16.5</v>
      </c>
      <c r="L10" s="17">
        <v>1</v>
      </c>
      <c r="M10" s="15">
        <v>0.1</v>
      </c>
      <c r="N10" s="15">
        <v>0</v>
      </c>
      <c r="O10" s="15">
        <v>0</v>
      </c>
      <c r="P10" s="29"/>
    </row>
    <row r="11" spans="1:16" ht="27" customHeight="1">
      <c r="A11" s="71" t="s">
        <v>45</v>
      </c>
      <c r="B11" s="71"/>
      <c r="C11" s="71">
        <f>C6+C7+C9+C10+C8</f>
        <v>455</v>
      </c>
      <c r="D11" s="71"/>
      <c r="E11" s="22">
        <f>E6+E7+E9+E10+E8</f>
        <v>24.48</v>
      </c>
      <c r="F11" s="22">
        <f>F6+F7+F9+F10+F8</f>
        <v>31.93</v>
      </c>
      <c r="G11" s="22">
        <f aca="true" t="shared" si="0" ref="G11:O11">G6+G7+G9+G10+G8</f>
        <v>42.84</v>
      </c>
      <c r="H11" s="22">
        <f t="shared" si="0"/>
        <v>555.26</v>
      </c>
      <c r="I11" s="22">
        <f t="shared" si="0"/>
        <v>319.05999999999995</v>
      </c>
      <c r="J11" s="22">
        <f t="shared" si="0"/>
        <v>84.3</v>
      </c>
      <c r="K11" s="22">
        <f t="shared" si="0"/>
        <v>158.97</v>
      </c>
      <c r="L11" s="22">
        <f t="shared" si="0"/>
        <v>4.55</v>
      </c>
      <c r="M11" s="22">
        <f t="shared" si="0"/>
        <v>0.28</v>
      </c>
      <c r="N11" s="22">
        <f t="shared" si="0"/>
        <v>6.48</v>
      </c>
      <c r="O11" s="22">
        <f t="shared" si="0"/>
        <v>384</v>
      </c>
      <c r="P11" s="29"/>
    </row>
    <row r="12" spans="1:16" ht="15.75">
      <c r="A12" s="73" t="s">
        <v>11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29"/>
    </row>
    <row r="13" spans="1:16" ht="36" customHeight="1">
      <c r="A13" s="74" t="s">
        <v>61</v>
      </c>
      <c r="B13" s="74"/>
      <c r="C13" s="51">
        <v>60</v>
      </c>
      <c r="D13" s="51"/>
      <c r="E13" s="17">
        <v>0.68</v>
      </c>
      <c r="F13" s="17">
        <v>3.71</v>
      </c>
      <c r="G13" s="17">
        <v>2.83</v>
      </c>
      <c r="H13" s="17">
        <v>47.46</v>
      </c>
      <c r="I13" s="17">
        <v>10.55</v>
      </c>
      <c r="J13" s="17">
        <v>10.67</v>
      </c>
      <c r="K13" s="17">
        <v>19.73</v>
      </c>
      <c r="L13" s="17">
        <v>0.5</v>
      </c>
      <c r="M13" s="15">
        <v>0.04</v>
      </c>
      <c r="N13" s="15">
        <v>12.25</v>
      </c>
      <c r="O13" s="15">
        <v>0</v>
      </c>
      <c r="P13" s="29">
        <v>20</v>
      </c>
    </row>
    <row r="14" spans="1:16" ht="32.25" customHeight="1">
      <c r="A14" s="70" t="s">
        <v>85</v>
      </c>
      <c r="B14" s="70"/>
      <c r="C14" s="51">
        <v>250</v>
      </c>
      <c r="D14" s="51"/>
      <c r="E14" s="17">
        <v>7.075</v>
      </c>
      <c r="F14" s="17">
        <v>6.08</v>
      </c>
      <c r="G14" s="17">
        <v>17.232</v>
      </c>
      <c r="H14" s="17">
        <v>152.18</v>
      </c>
      <c r="I14" s="17">
        <v>40.09</v>
      </c>
      <c r="J14" s="17">
        <v>6.78</v>
      </c>
      <c r="K14" s="17">
        <v>43.73</v>
      </c>
      <c r="L14" s="17">
        <v>0.38</v>
      </c>
      <c r="M14" s="15">
        <v>0.08</v>
      </c>
      <c r="N14" s="15">
        <v>0.04</v>
      </c>
      <c r="O14" s="15">
        <v>1.28</v>
      </c>
      <c r="P14" s="29">
        <v>201</v>
      </c>
    </row>
    <row r="15" spans="1:16" ht="33" customHeight="1">
      <c r="A15" s="70" t="s">
        <v>86</v>
      </c>
      <c r="B15" s="70"/>
      <c r="C15" s="51">
        <v>80</v>
      </c>
      <c r="D15" s="51"/>
      <c r="E15" s="17">
        <v>15.683</v>
      </c>
      <c r="F15" s="17">
        <v>7.18</v>
      </c>
      <c r="G15" s="17">
        <v>7.172</v>
      </c>
      <c r="H15" s="17">
        <v>156.99</v>
      </c>
      <c r="I15" s="17">
        <v>23.41</v>
      </c>
      <c r="J15" s="17">
        <v>16.73</v>
      </c>
      <c r="K15" s="17">
        <v>138.81</v>
      </c>
      <c r="L15" s="17">
        <v>1.77</v>
      </c>
      <c r="M15" s="15">
        <v>0.05</v>
      </c>
      <c r="N15" s="15">
        <v>2.35</v>
      </c>
      <c r="O15" s="15">
        <v>0.05</v>
      </c>
      <c r="P15" s="29">
        <v>437</v>
      </c>
    </row>
    <row r="16" spans="1:16" ht="36.75" customHeight="1">
      <c r="A16" s="70" t="s">
        <v>87</v>
      </c>
      <c r="B16" s="70"/>
      <c r="C16" s="51">
        <v>150</v>
      </c>
      <c r="D16" s="51"/>
      <c r="E16" s="17">
        <v>5.8</v>
      </c>
      <c r="F16" s="17">
        <v>5.7</v>
      </c>
      <c r="G16" s="17">
        <v>34</v>
      </c>
      <c r="H16" s="17">
        <v>210</v>
      </c>
      <c r="I16" s="17">
        <v>21.96</v>
      </c>
      <c r="J16" s="17">
        <v>43.99</v>
      </c>
      <c r="K16" s="17">
        <v>119.59</v>
      </c>
      <c r="L16" s="17">
        <v>1.73</v>
      </c>
      <c r="M16" s="15">
        <v>0.23</v>
      </c>
      <c r="N16" s="15">
        <v>31.5</v>
      </c>
      <c r="O16" s="15">
        <v>31.5</v>
      </c>
      <c r="P16" s="29">
        <v>81</v>
      </c>
    </row>
    <row r="17" spans="1:16" ht="27" customHeight="1">
      <c r="A17" s="70" t="s">
        <v>59</v>
      </c>
      <c r="B17" s="70"/>
      <c r="C17" s="51">
        <v>200</v>
      </c>
      <c r="D17" s="51"/>
      <c r="E17" s="17">
        <v>1.2</v>
      </c>
      <c r="F17" s="17">
        <v>1.33</v>
      </c>
      <c r="G17" s="17">
        <v>10.27</v>
      </c>
      <c r="H17" s="17">
        <v>55.35</v>
      </c>
      <c r="I17" s="17">
        <v>50.16</v>
      </c>
      <c r="J17" s="17">
        <v>5.83</v>
      </c>
      <c r="K17" s="17">
        <v>37.5</v>
      </c>
      <c r="L17" s="17">
        <v>0.06</v>
      </c>
      <c r="M17" s="15">
        <v>0.01</v>
      </c>
      <c r="N17" s="15">
        <v>0.54</v>
      </c>
      <c r="O17" s="15">
        <v>0</v>
      </c>
      <c r="P17" s="28">
        <v>692</v>
      </c>
    </row>
    <row r="18" spans="1:16" ht="27" customHeight="1">
      <c r="A18" s="75" t="s">
        <v>14</v>
      </c>
      <c r="B18" s="75"/>
      <c r="C18" s="51">
        <v>30</v>
      </c>
      <c r="D18" s="51"/>
      <c r="E18" s="17">
        <v>3.8</v>
      </c>
      <c r="F18" s="17">
        <v>0.3</v>
      </c>
      <c r="G18" s="17">
        <v>25.1</v>
      </c>
      <c r="H18" s="17">
        <v>118.4</v>
      </c>
      <c r="I18" s="17">
        <v>11.5</v>
      </c>
      <c r="J18" s="17">
        <v>42</v>
      </c>
      <c r="K18" s="17">
        <v>16.5</v>
      </c>
      <c r="L18" s="17">
        <v>1</v>
      </c>
      <c r="M18" s="15">
        <v>0.1</v>
      </c>
      <c r="N18" s="15">
        <v>0</v>
      </c>
      <c r="O18" s="15">
        <v>0</v>
      </c>
      <c r="P18" s="29"/>
    </row>
    <row r="19" spans="1:16" ht="27" customHeight="1">
      <c r="A19" s="71" t="s">
        <v>45</v>
      </c>
      <c r="B19" s="71"/>
      <c r="C19" s="71">
        <f>C13+C14+C15+C17+C18+C16</f>
        <v>770</v>
      </c>
      <c r="D19" s="71"/>
      <c r="E19" s="22">
        <f>E13+E14+E15+E17+E18+E16</f>
        <v>34.238</v>
      </c>
      <c r="F19" s="22">
        <f>F13+F14+F15+F17+F18+F16</f>
        <v>24.299999999999997</v>
      </c>
      <c r="G19" s="22">
        <f aca="true" t="shared" si="1" ref="G19:O19">G13+G14+G15+G17+G18+G16</f>
        <v>96.604</v>
      </c>
      <c r="H19" s="22">
        <f t="shared" si="1"/>
        <v>740.38</v>
      </c>
      <c r="I19" s="22">
        <f t="shared" si="1"/>
        <v>157.67</v>
      </c>
      <c r="J19" s="22">
        <f t="shared" si="1"/>
        <v>126</v>
      </c>
      <c r="K19" s="22">
        <f t="shared" si="1"/>
        <v>375.86</v>
      </c>
      <c r="L19" s="22">
        <f t="shared" si="1"/>
        <v>5.4399999999999995</v>
      </c>
      <c r="M19" s="22">
        <f t="shared" si="1"/>
        <v>0.51</v>
      </c>
      <c r="N19" s="22">
        <f t="shared" si="1"/>
        <v>46.68</v>
      </c>
      <c r="O19" s="22">
        <f t="shared" si="1"/>
        <v>32.83</v>
      </c>
      <c r="P19" s="29"/>
    </row>
    <row r="20" spans="1:16" ht="16.5" customHeight="1">
      <c r="A20" s="72" t="s">
        <v>15</v>
      </c>
      <c r="B20" s="72"/>
      <c r="C20" s="72"/>
      <c r="D20" s="72"/>
      <c r="E20" s="23">
        <f aca="true" t="shared" si="2" ref="E20:O20">E11+E19</f>
        <v>58.718</v>
      </c>
      <c r="F20" s="23">
        <f t="shared" si="2"/>
        <v>56.23</v>
      </c>
      <c r="G20" s="23">
        <f t="shared" si="2"/>
        <v>139.44400000000002</v>
      </c>
      <c r="H20" s="23">
        <f t="shared" si="2"/>
        <v>1295.6399999999999</v>
      </c>
      <c r="I20" s="23">
        <f t="shared" si="2"/>
        <v>476.7299999999999</v>
      </c>
      <c r="J20" s="23">
        <f t="shared" si="2"/>
        <v>210.3</v>
      </c>
      <c r="K20" s="23">
        <f t="shared" si="2"/>
        <v>534.83</v>
      </c>
      <c r="L20" s="23">
        <f t="shared" si="2"/>
        <v>9.989999999999998</v>
      </c>
      <c r="M20" s="23">
        <f t="shared" si="2"/>
        <v>0.79</v>
      </c>
      <c r="N20" s="23">
        <f t="shared" si="2"/>
        <v>53.16</v>
      </c>
      <c r="O20" s="23">
        <f t="shared" si="2"/>
        <v>416.83</v>
      </c>
      <c r="P20" s="29"/>
    </row>
    <row r="21" ht="15">
      <c r="A21" s="2"/>
    </row>
    <row r="22" spans="1:8" ht="12.75">
      <c r="A22" t="s">
        <v>16</v>
      </c>
      <c r="F22" s="3"/>
      <c r="H22">
        <f>(H6+H7+H10+H9)*100/1800</f>
        <v>27.772777777777776</v>
      </c>
    </row>
    <row r="23" spans="1:8" ht="12.75">
      <c r="A23" t="s">
        <v>17</v>
      </c>
      <c r="F23" s="3"/>
      <c r="H23">
        <f>(H13+H14+H15+H17+H18)*100/1800</f>
        <v>29.465555555555557</v>
      </c>
    </row>
    <row r="24" ht="12.75">
      <c r="F24" s="4"/>
    </row>
    <row r="25" spans="1:7" ht="12.75">
      <c r="A25" t="s">
        <v>30</v>
      </c>
      <c r="E25">
        <f>E20*4*100/H20</f>
        <v>18.12787502701368</v>
      </c>
      <c r="F25">
        <f>F20*9*100/H20</f>
        <v>39.059460961378164</v>
      </c>
      <c r="G25">
        <f>G20*4*100/H20</f>
        <v>43.0502300021611</v>
      </c>
    </row>
    <row r="27" spans="5:7" ht="12.75">
      <c r="E27" s="4" t="s">
        <v>31</v>
      </c>
      <c r="F27" s="3"/>
      <c r="G27" s="3"/>
    </row>
  </sheetData>
  <sheetProtection/>
  <mergeCells count="42">
    <mergeCell ref="A1:A3"/>
    <mergeCell ref="B1:B3"/>
    <mergeCell ref="C1:D2"/>
    <mergeCell ref="E1:G1"/>
    <mergeCell ref="H1:H2"/>
    <mergeCell ref="I1:L1"/>
    <mergeCell ref="M1:O1"/>
    <mergeCell ref="C3:D3"/>
    <mergeCell ref="A6:B6"/>
    <mergeCell ref="C6:D6"/>
    <mergeCell ref="A7:B7"/>
    <mergeCell ref="C7:D7"/>
    <mergeCell ref="E3:H3"/>
    <mergeCell ref="I3:L3"/>
    <mergeCell ref="A4:O4"/>
    <mergeCell ref="A5:O5"/>
    <mergeCell ref="A8:B8"/>
    <mergeCell ref="C8:D8"/>
    <mergeCell ref="C15:D15"/>
    <mergeCell ref="A9:B9"/>
    <mergeCell ref="C9:D9"/>
    <mergeCell ref="A10:B10"/>
    <mergeCell ref="C10:D10"/>
    <mergeCell ref="A11:B11"/>
    <mergeCell ref="C11:D11"/>
    <mergeCell ref="C17:D17"/>
    <mergeCell ref="A12:O12"/>
    <mergeCell ref="A13:B13"/>
    <mergeCell ref="C13:D13"/>
    <mergeCell ref="A14:B14"/>
    <mergeCell ref="C14:D14"/>
    <mergeCell ref="A15:B15"/>
    <mergeCell ref="P1:P3"/>
    <mergeCell ref="A18:B18"/>
    <mergeCell ref="C18:D18"/>
    <mergeCell ref="A19:B19"/>
    <mergeCell ref="C19:D19"/>
    <mergeCell ref="A20:B20"/>
    <mergeCell ref="C20:D20"/>
    <mergeCell ref="A16:B16"/>
    <mergeCell ref="C16:D16"/>
    <mergeCell ref="A17:B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4">
      <selection activeCell="B25" sqref="B25"/>
    </sheetView>
  </sheetViews>
  <sheetFormatPr defaultColWidth="9.00390625" defaultRowHeight="12.75"/>
  <cols>
    <col min="2" max="2" width="13.125" style="0" customWidth="1"/>
    <col min="3" max="3" width="11.25390625" style="0" bestFit="1" customWidth="1"/>
    <col min="11" max="11" width="10.75390625" style="0" bestFit="1" customWidth="1"/>
  </cols>
  <sheetData>
    <row r="1" spans="1:16" ht="46.5" customHeight="1">
      <c r="A1" s="47" t="s">
        <v>0</v>
      </c>
      <c r="B1" s="47" t="s">
        <v>1</v>
      </c>
      <c r="C1" s="47" t="s">
        <v>2</v>
      </c>
      <c r="D1" s="47"/>
      <c r="E1" s="47" t="s">
        <v>3</v>
      </c>
      <c r="F1" s="47"/>
      <c r="G1" s="47"/>
      <c r="H1" s="47" t="s">
        <v>4</v>
      </c>
      <c r="I1" s="47" t="s">
        <v>33</v>
      </c>
      <c r="J1" s="47"/>
      <c r="K1" s="47"/>
      <c r="L1" s="47"/>
      <c r="M1" s="47" t="s">
        <v>38</v>
      </c>
      <c r="N1" s="47"/>
      <c r="O1" s="47"/>
      <c r="P1" s="32" t="s">
        <v>77</v>
      </c>
    </row>
    <row r="2" spans="1:16" ht="15.75">
      <c r="A2" s="47"/>
      <c r="B2" s="47"/>
      <c r="C2" s="47"/>
      <c r="D2" s="47"/>
      <c r="E2" s="5" t="s">
        <v>5</v>
      </c>
      <c r="F2" s="5" t="s">
        <v>6</v>
      </c>
      <c r="G2" s="5" t="s">
        <v>7</v>
      </c>
      <c r="H2" s="47"/>
      <c r="I2" s="5" t="s">
        <v>34</v>
      </c>
      <c r="J2" s="5" t="s">
        <v>35</v>
      </c>
      <c r="K2" s="5" t="s">
        <v>36</v>
      </c>
      <c r="L2" s="5" t="s">
        <v>37</v>
      </c>
      <c r="M2" s="5" t="s">
        <v>39</v>
      </c>
      <c r="N2" s="5" t="s">
        <v>40</v>
      </c>
      <c r="O2" s="9" t="s">
        <v>41</v>
      </c>
      <c r="P2" s="32"/>
    </row>
    <row r="3" spans="1:16" ht="12" customHeight="1">
      <c r="A3" s="47"/>
      <c r="B3" s="47"/>
      <c r="C3" s="47" t="s">
        <v>71</v>
      </c>
      <c r="D3" s="47"/>
      <c r="E3" s="47"/>
      <c r="F3" s="47"/>
      <c r="G3" s="47"/>
      <c r="H3" s="47"/>
      <c r="I3" s="47"/>
      <c r="J3" s="47"/>
      <c r="K3" s="47"/>
      <c r="L3" s="47"/>
      <c r="M3" s="20"/>
      <c r="N3" s="20"/>
      <c r="O3" s="21"/>
      <c r="P3" s="32"/>
    </row>
    <row r="4" spans="1:16" ht="15.75">
      <c r="A4" s="77" t="s">
        <v>26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27"/>
    </row>
    <row r="5" spans="1:16" ht="16.5" customHeight="1">
      <c r="A5" s="78" t="s">
        <v>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27"/>
    </row>
    <row r="6" spans="1:16" ht="32.25" customHeight="1">
      <c r="A6" s="74" t="s">
        <v>78</v>
      </c>
      <c r="B6" s="74"/>
      <c r="C6" s="51">
        <v>60</v>
      </c>
      <c r="D6" s="51"/>
      <c r="E6" s="17">
        <v>0.46</v>
      </c>
      <c r="F6" s="17">
        <v>3.65</v>
      </c>
      <c r="G6" s="17">
        <v>1.43</v>
      </c>
      <c r="H6" s="17">
        <v>40.38</v>
      </c>
      <c r="I6" s="17">
        <v>13.11</v>
      </c>
      <c r="J6" s="17">
        <v>7.98</v>
      </c>
      <c r="K6" s="17">
        <v>24.01</v>
      </c>
      <c r="L6" s="17">
        <v>0.34</v>
      </c>
      <c r="M6" s="15">
        <v>0.02</v>
      </c>
      <c r="N6" s="15">
        <v>5.7</v>
      </c>
      <c r="O6" s="15">
        <v>0</v>
      </c>
      <c r="P6" s="28">
        <v>13</v>
      </c>
    </row>
    <row r="7" spans="1:16" ht="27" customHeight="1">
      <c r="A7" s="51" t="s">
        <v>64</v>
      </c>
      <c r="B7" s="51"/>
      <c r="C7" s="51">
        <v>100</v>
      </c>
      <c r="D7" s="51"/>
      <c r="E7" s="17">
        <v>13.3</v>
      </c>
      <c r="F7" s="17">
        <v>4.7</v>
      </c>
      <c r="G7" s="17">
        <v>9.59</v>
      </c>
      <c r="H7" s="17">
        <v>133.75</v>
      </c>
      <c r="I7" s="17">
        <v>53.38</v>
      </c>
      <c r="J7" s="17">
        <v>30</v>
      </c>
      <c r="K7" s="17">
        <v>183.5</v>
      </c>
      <c r="L7" s="17">
        <v>0.74</v>
      </c>
      <c r="M7" s="15">
        <v>0.09</v>
      </c>
      <c r="N7" s="15">
        <v>0.43</v>
      </c>
      <c r="O7" s="15">
        <v>26.25</v>
      </c>
      <c r="P7" s="28">
        <v>462</v>
      </c>
    </row>
    <row r="8" spans="1:16" ht="36" customHeight="1">
      <c r="A8" s="51" t="s">
        <v>25</v>
      </c>
      <c r="B8" s="51"/>
      <c r="C8" s="51">
        <v>180</v>
      </c>
      <c r="D8" s="51"/>
      <c r="E8" s="17">
        <v>8.95</v>
      </c>
      <c r="F8" s="17">
        <v>6.73</v>
      </c>
      <c r="G8" s="17">
        <v>43</v>
      </c>
      <c r="H8" s="17">
        <v>276.53</v>
      </c>
      <c r="I8" s="17">
        <v>15.57</v>
      </c>
      <c r="J8" s="17">
        <v>81</v>
      </c>
      <c r="K8" s="17">
        <v>250.2</v>
      </c>
      <c r="L8" s="17">
        <v>4.73</v>
      </c>
      <c r="M8" s="15">
        <v>0.22</v>
      </c>
      <c r="N8" s="15">
        <v>0</v>
      </c>
      <c r="O8" s="15">
        <v>0.02</v>
      </c>
      <c r="P8" s="28">
        <v>508</v>
      </c>
    </row>
    <row r="9" spans="1:16" ht="27" customHeight="1">
      <c r="A9" s="51" t="s">
        <v>67</v>
      </c>
      <c r="B9" s="51"/>
      <c r="C9" s="51">
        <v>200</v>
      </c>
      <c r="D9" s="51"/>
      <c r="E9" s="17">
        <v>1.2</v>
      </c>
      <c r="F9" s="17">
        <v>0</v>
      </c>
      <c r="G9" s="17">
        <v>23.4</v>
      </c>
      <c r="H9" s="17">
        <v>84</v>
      </c>
      <c r="I9" s="17">
        <v>12</v>
      </c>
      <c r="J9" s="17">
        <v>0</v>
      </c>
      <c r="K9" s="17">
        <v>2.4</v>
      </c>
      <c r="L9" s="17">
        <v>0.8</v>
      </c>
      <c r="M9" s="15">
        <v>0.02</v>
      </c>
      <c r="N9" s="15">
        <v>0</v>
      </c>
      <c r="O9" s="15">
        <v>0</v>
      </c>
      <c r="P9" s="29"/>
    </row>
    <row r="10" spans="1:16" ht="27" customHeight="1">
      <c r="A10" s="51" t="s">
        <v>14</v>
      </c>
      <c r="B10" s="51"/>
      <c r="C10" s="51">
        <v>30</v>
      </c>
      <c r="D10" s="51"/>
      <c r="E10" s="17">
        <v>3.8</v>
      </c>
      <c r="F10" s="17">
        <v>0.3</v>
      </c>
      <c r="G10" s="17">
        <v>25.1</v>
      </c>
      <c r="H10" s="17">
        <v>118.4</v>
      </c>
      <c r="I10" s="17">
        <v>1.15</v>
      </c>
      <c r="J10" s="17">
        <v>42</v>
      </c>
      <c r="K10" s="17">
        <v>16.5</v>
      </c>
      <c r="L10" s="17">
        <v>1</v>
      </c>
      <c r="M10" s="15">
        <v>0.1</v>
      </c>
      <c r="N10" s="15">
        <v>0</v>
      </c>
      <c r="O10" s="15">
        <v>0</v>
      </c>
      <c r="P10" s="29"/>
    </row>
    <row r="11" spans="1:16" ht="27" customHeight="1">
      <c r="A11" s="71" t="s">
        <v>45</v>
      </c>
      <c r="B11" s="71"/>
      <c r="C11" s="71">
        <f>C6+C7+C9+C10+C8</f>
        <v>570</v>
      </c>
      <c r="D11" s="71"/>
      <c r="E11" s="22">
        <f>E6+E7+E9+E10+E8</f>
        <v>27.71</v>
      </c>
      <c r="F11" s="22">
        <f>F6+F7+F9+F10+F8</f>
        <v>15.38</v>
      </c>
      <c r="G11" s="22">
        <f aca="true" t="shared" si="0" ref="G11:O11">G6+G7+G9+G10+G8</f>
        <v>102.52000000000001</v>
      </c>
      <c r="H11" s="22">
        <f t="shared" si="0"/>
        <v>653.06</v>
      </c>
      <c r="I11" s="22">
        <f t="shared" si="0"/>
        <v>95.21000000000001</v>
      </c>
      <c r="J11" s="22">
        <f t="shared" si="0"/>
        <v>160.98000000000002</v>
      </c>
      <c r="K11" s="22">
        <f t="shared" si="0"/>
        <v>476.61</v>
      </c>
      <c r="L11" s="22">
        <f t="shared" si="0"/>
        <v>7.61</v>
      </c>
      <c r="M11" s="22">
        <f t="shared" si="0"/>
        <v>0.45</v>
      </c>
      <c r="N11" s="22">
        <f t="shared" si="0"/>
        <v>6.13</v>
      </c>
      <c r="O11" s="22">
        <f t="shared" si="0"/>
        <v>26.27</v>
      </c>
      <c r="P11" s="29"/>
    </row>
    <row r="12" spans="1:16" ht="15.75">
      <c r="A12" s="73" t="s">
        <v>11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29"/>
    </row>
    <row r="13" spans="1:16" ht="36" customHeight="1">
      <c r="A13" s="74" t="s">
        <v>79</v>
      </c>
      <c r="B13" s="74"/>
      <c r="C13" s="51">
        <v>60</v>
      </c>
      <c r="D13" s="51"/>
      <c r="E13" s="17">
        <v>0.81</v>
      </c>
      <c r="F13" s="17">
        <v>3.7</v>
      </c>
      <c r="G13" s="17">
        <v>4.61</v>
      </c>
      <c r="H13" s="17">
        <v>54.96</v>
      </c>
      <c r="I13" s="17">
        <v>20.13</v>
      </c>
      <c r="J13" s="17">
        <v>12.81</v>
      </c>
      <c r="K13" s="17">
        <v>24.1</v>
      </c>
      <c r="L13" s="17">
        <v>0.53</v>
      </c>
      <c r="M13" s="15">
        <v>0.03</v>
      </c>
      <c r="N13" s="15">
        <v>7.95</v>
      </c>
      <c r="O13" s="15">
        <v>0</v>
      </c>
      <c r="P13" s="29">
        <v>43</v>
      </c>
    </row>
    <row r="14" spans="1:16" ht="32.25" customHeight="1">
      <c r="A14" s="70" t="s">
        <v>46</v>
      </c>
      <c r="B14" s="70"/>
      <c r="C14" s="51">
        <v>250</v>
      </c>
      <c r="D14" s="51"/>
      <c r="E14" s="17">
        <v>5.49</v>
      </c>
      <c r="F14" s="17">
        <v>5.28</v>
      </c>
      <c r="G14" s="17">
        <v>16.33</v>
      </c>
      <c r="H14" s="17">
        <v>134.75</v>
      </c>
      <c r="I14" s="17">
        <v>38.08</v>
      </c>
      <c r="J14" s="17">
        <v>35.3</v>
      </c>
      <c r="K14" s="17">
        <v>87.18</v>
      </c>
      <c r="L14" s="17">
        <v>2.03</v>
      </c>
      <c r="M14" s="15">
        <v>0.23</v>
      </c>
      <c r="N14" s="15">
        <v>5.81</v>
      </c>
      <c r="O14" s="15">
        <v>0</v>
      </c>
      <c r="P14" s="29">
        <v>139</v>
      </c>
    </row>
    <row r="15" spans="1:16" ht="33" customHeight="1">
      <c r="A15" s="70" t="s">
        <v>54</v>
      </c>
      <c r="B15" s="70"/>
      <c r="C15" s="51">
        <v>210</v>
      </c>
      <c r="D15" s="51"/>
      <c r="E15" s="17">
        <v>20.3</v>
      </c>
      <c r="F15" s="17">
        <v>17</v>
      </c>
      <c r="G15" s="17">
        <v>35.69</v>
      </c>
      <c r="H15" s="17">
        <v>377</v>
      </c>
      <c r="I15" s="17">
        <v>45.1</v>
      </c>
      <c r="J15" s="17">
        <v>47.5</v>
      </c>
      <c r="K15" s="17">
        <v>199.3</v>
      </c>
      <c r="L15" s="17">
        <v>2.19</v>
      </c>
      <c r="M15" s="15">
        <v>0.06</v>
      </c>
      <c r="N15" s="15">
        <v>1.01</v>
      </c>
      <c r="O15" s="15">
        <v>48</v>
      </c>
      <c r="P15" s="29">
        <v>443</v>
      </c>
    </row>
    <row r="16" spans="1:16" ht="27" customHeight="1">
      <c r="A16" s="70" t="s">
        <v>82</v>
      </c>
      <c r="B16" s="70"/>
      <c r="C16" s="51">
        <v>200</v>
      </c>
      <c r="D16" s="51"/>
      <c r="E16" s="17">
        <v>0.04</v>
      </c>
      <c r="F16" s="17">
        <v>0</v>
      </c>
      <c r="G16" s="17">
        <v>24.76</v>
      </c>
      <c r="H16" s="17">
        <v>94.2</v>
      </c>
      <c r="I16" s="17">
        <v>6.4</v>
      </c>
      <c r="J16" s="17">
        <v>0</v>
      </c>
      <c r="K16" s="17">
        <v>3.6</v>
      </c>
      <c r="L16" s="17">
        <v>0.18</v>
      </c>
      <c r="M16" s="15">
        <v>0.01</v>
      </c>
      <c r="N16" s="15">
        <v>1.08</v>
      </c>
      <c r="O16" s="15">
        <v>0</v>
      </c>
      <c r="P16" s="29">
        <v>631</v>
      </c>
    </row>
    <row r="17" spans="1:16" ht="33.75" customHeight="1" hidden="1">
      <c r="A17" s="70"/>
      <c r="B17" s="70"/>
      <c r="C17" s="51"/>
      <c r="D17" s="51"/>
      <c r="E17" s="17"/>
      <c r="F17" s="17"/>
      <c r="G17" s="17"/>
      <c r="H17" s="17"/>
      <c r="I17" s="17"/>
      <c r="J17" s="17"/>
      <c r="K17" s="17"/>
      <c r="L17" s="17"/>
      <c r="M17" s="15"/>
      <c r="N17" s="15"/>
      <c r="O17" s="15"/>
      <c r="P17" s="29"/>
    </row>
    <row r="18" spans="1:16" ht="27" customHeight="1">
      <c r="A18" s="70" t="s">
        <v>44</v>
      </c>
      <c r="B18" s="70"/>
      <c r="C18" s="51">
        <v>30</v>
      </c>
      <c r="D18" s="51"/>
      <c r="E18" s="17">
        <v>3.8</v>
      </c>
      <c r="F18" s="17">
        <v>0.3</v>
      </c>
      <c r="G18" s="17">
        <v>25.1</v>
      </c>
      <c r="H18" s="17">
        <v>118.4</v>
      </c>
      <c r="I18" s="17">
        <v>1.15</v>
      </c>
      <c r="J18" s="17">
        <v>42</v>
      </c>
      <c r="K18" s="17">
        <v>16.5</v>
      </c>
      <c r="L18" s="17">
        <v>1</v>
      </c>
      <c r="M18" s="15">
        <v>0.1</v>
      </c>
      <c r="N18" s="15">
        <v>0</v>
      </c>
      <c r="O18" s="15">
        <v>0</v>
      </c>
      <c r="P18" s="29"/>
    </row>
    <row r="19" spans="1:16" ht="27" customHeight="1">
      <c r="A19" s="70" t="s">
        <v>20</v>
      </c>
      <c r="B19" s="70"/>
      <c r="C19" s="51">
        <v>30</v>
      </c>
      <c r="D19" s="51"/>
      <c r="E19" s="17">
        <v>3.3</v>
      </c>
      <c r="F19" s="17">
        <v>0.5</v>
      </c>
      <c r="G19" s="17">
        <v>20.1</v>
      </c>
      <c r="H19" s="17">
        <v>95</v>
      </c>
      <c r="I19" s="17">
        <v>19</v>
      </c>
      <c r="J19" s="17">
        <v>78</v>
      </c>
      <c r="K19" s="17">
        <v>24.5</v>
      </c>
      <c r="L19" s="17">
        <v>1.3</v>
      </c>
      <c r="M19" s="15">
        <v>0.1</v>
      </c>
      <c r="N19" s="15">
        <v>0</v>
      </c>
      <c r="O19" s="15">
        <v>0</v>
      </c>
      <c r="P19" s="29"/>
    </row>
    <row r="20" spans="1:16" ht="27" customHeight="1">
      <c r="A20" s="71" t="s">
        <v>45</v>
      </c>
      <c r="B20" s="71"/>
      <c r="C20" s="71">
        <f>C13+C14+C15+C17+C18+C19+C16</f>
        <v>780</v>
      </c>
      <c r="D20" s="71"/>
      <c r="E20" s="22">
        <f aca="true" t="shared" si="1" ref="E20:O20">E13+E14+E15+E17+E18+E19+E16</f>
        <v>33.74</v>
      </c>
      <c r="F20" s="22">
        <f t="shared" si="1"/>
        <v>26.78</v>
      </c>
      <c r="G20" s="22">
        <f t="shared" si="1"/>
        <v>126.58999999999999</v>
      </c>
      <c r="H20" s="24">
        <f t="shared" si="1"/>
        <v>874.3100000000001</v>
      </c>
      <c r="I20" s="22">
        <f t="shared" si="1"/>
        <v>129.86</v>
      </c>
      <c r="J20" s="22">
        <f t="shared" si="1"/>
        <v>215.61</v>
      </c>
      <c r="K20" s="22">
        <f t="shared" si="1"/>
        <v>355.18000000000006</v>
      </c>
      <c r="L20" s="22">
        <f t="shared" si="1"/>
        <v>7.2299999999999995</v>
      </c>
      <c r="M20" s="22">
        <f t="shared" si="1"/>
        <v>0.53</v>
      </c>
      <c r="N20" s="22">
        <f t="shared" si="1"/>
        <v>15.85</v>
      </c>
      <c r="O20" s="22">
        <f t="shared" si="1"/>
        <v>48</v>
      </c>
      <c r="P20" s="29"/>
    </row>
    <row r="21" spans="1:15" ht="15.75">
      <c r="A21" s="72" t="s">
        <v>15</v>
      </c>
      <c r="B21" s="72"/>
      <c r="C21" s="72"/>
      <c r="D21" s="72"/>
      <c r="E21" s="23">
        <f aca="true" t="shared" si="2" ref="E21:O21">E11+E20</f>
        <v>61.45</v>
      </c>
      <c r="F21" s="23">
        <f t="shared" si="2"/>
        <v>42.160000000000004</v>
      </c>
      <c r="G21" s="23">
        <f t="shared" si="2"/>
        <v>229.11</v>
      </c>
      <c r="H21" s="23">
        <f t="shared" si="2"/>
        <v>1527.37</v>
      </c>
      <c r="I21" s="23">
        <f t="shared" si="2"/>
        <v>225.07000000000002</v>
      </c>
      <c r="J21" s="23">
        <f t="shared" si="2"/>
        <v>376.59000000000003</v>
      </c>
      <c r="K21" s="23">
        <f t="shared" si="2"/>
        <v>831.7900000000001</v>
      </c>
      <c r="L21" s="23">
        <f t="shared" si="2"/>
        <v>14.84</v>
      </c>
      <c r="M21" s="23">
        <f t="shared" si="2"/>
        <v>0.98</v>
      </c>
      <c r="N21" s="23">
        <f t="shared" si="2"/>
        <v>21.98</v>
      </c>
      <c r="O21" s="23">
        <f t="shared" si="2"/>
        <v>74.27</v>
      </c>
    </row>
    <row r="22" ht="15">
      <c r="A22" s="2"/>
    </row>
    <row r="23" spans="1:8" ht="12.75">
      <c r="A23" t="s">
        <v>16</v>
      </c>
      <c r="F23" s="3"/>
      <c r="H23">
        <f>(H6+H7+H10+H9)*100/1800</f>
        <v>20.918333333333333</v>
      </c>
    </row>
    <row r="24" spans="1:8" ht="12.75">
      <c r="A24" t="s">
        <v>17</v>
      </c>
      <c r="F24" s="3"/>
      <c r="H24">
        <f>(H13+H14+H15+H17+H18+H19)*100/1800</f>
        <v>43.339444444444446</v>
      </c>
    </row>
    <row r="25" ht="12.75">
      <c r="F25" s="4"/>
    </row>
    <row r="26" spans="1:7" ht="12.75">
      <c r="A26" t="s">
        <v>30</v>
      </c>
      <c r="E26">
        <f>E21*4*100/H21</f>
        <v>16.093022646771903</v>
      </c>
      <c r="F26">
        <f>F21*9*100/H21</f>
        <v>24.842703470671815</v>
      </c>
      <c r="G26">
        <f>G21*4*100/H21</f>
        <v>60.00117849636958</v>
      </c>
    </row>
    <row r="28" spans="5:7" ht="12.75">
      <c r="E28" s="4" t="s">
        <v>31</v>
      </c>
      <c r="F28" s="3"/>
      <c r="G28" s="3"/>
    </row>
  </sheetData>
  <sheetProtection/>
  <mergeCells count="44">
    <mergeCell ref="A1:A3"/>
    <mergeCell ref="B1:B3"/>
    <mergeCell ref="C1:D2"/>
    <mergeCell ref="E1:G1"/>
    <mergeCell ref="H1:H2"/>
    <mergeCell ref="I1:L1"/>
    <mergeCell ref="M1:O1"/>
    <mergeCell ref="C3:D3"/>
    <mergeCell ref="A6:B6"/>
    <mergeCell ref="C6:D6"/>
    <mergeCell ref="A7:B7"/>
    <mergeCell ref="C7:D7"/>
    <mergeCell ref="E3:H3"/>
    <mergeCell ref="I3:L3"/>
    <mergeCell ref="A4:O4"/>
    <mergeCell ref="A5:O5"/>
    <mergeCell ref="A14:B14"/>
    <mergeCell ref="C14:D14"/>
    <mergeCell ref="A8:B8"/>
    <mergeCell ref="C8:D8"/>
    <mergeCell ref="A9:B9"/>
    <mergeCell ref="C9:D9"/>
    <mergeCell ref="A10:B10"/>
    <mergeCell ref="C10:D10"/>
    <mergeCell ref="C15:D15"/>
    <mergeCell ref="A16:B16"/>
    <mergeCell ref="C16:D16"/>
    <mergeCell ref="A17:B17"/>
    <mergeCell ref="C17:D17"/>
    <mergeCell ref="A11:B11"/>
    <mergeCell ref="C11:D11"/>
    <mergeCell ref="A12:O12"/>
    <mergeCell ref="A13:B13"/>
    <mergeCell ref="C13:D13"/>
    <mergeCell ref="A21:B21"/>
    <mergeCell ref="C21:D21"/>
    <mergeCell ref="P1:P3"/>
    <mergeCell ref="A18:B18"/>
    <mergeCell ref="C18:D18"/>
    <mergeCell ref="A19:B19"/>
    <mergeCell ref="C19:D19"/>
    <mergeCell ref="A20:B20"/>
    <mergeCell ref="C20:D20"/>
    <mergeCell ref="A15:B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A14" sqref="A14:P17"/>
    </sheetView>
  </sheetViews>
  <sheetFormatPr defaultColWidth="9.00390625" defaultRowHeight="12.75"/>
  <cols>
    <col min="2" max="2" width="13.125" style="0" customWidth="1"/>
    <col min="3" max="3" width="11.25390625" style="0" bestFit="1" customWidth="1"/>
    <col min="11" max="11" width="10.75390625" style="0" bestFit="1" customWidth="1"/>
  </cols>
  <sheetData>
    <row r="1" spans="1:16" ht="46.5" customHeight="1">
      <c r="A1" s="47" t="s">
        <v>0</v>
      </c>
      <c r="B1" s="47" t="s">
        <v>1</v>
      </c>
      <c r="C1" s="47" t="s">
        <v>2</v>
      </c>
      <c r="D1" s="47"/>
      <c r="E1" s="47" t="s">
        <v>3</v>
      </c>
      <c r="F1" s="47"/>
      <c r="G1" s="47"/>
      <c r="H1" s="47" t="s">
        <v>4</v>
      </c>
      <c r="I1" s="47" t="s">
        <v>33</v>
      </c>
      <c r="J1" s="47"/>
      <c r="K1" s="47"/>
      <c r="L1" s="47"/>
      <c r="M1" s="47" t="s">
        <v>38</v>
      </c>
      <c r="N1" s="47"/>
      <c r="O1" s="47"/>
      <c r="P1" s="32" t="s">
        <v>77</v>
      </c>
    </row>
    <row r="2" spans="1:16" ht="15.75">
      <c r="A2" s="47"/>
      <c r="B2" s="47"/>
      <c r="C2" s="47"/>
      <c r="D2" s="47"/>
      <c r="E2" s="5" t="s">
        <v>5</v>
      </c>
      <c r="F2" s="5" t="s">
        <v>6</v>
      </c>
      <c r="G2" s="5" t="s">
        <v>7</v>
      </c>
      <c r="H2" s="47"/>
      <c r="I2" s="5" t="s">
        <v>34</v>
      </c>
      <c r="J2" s="5" t="s">
        <v>35</v>
      </c>
      <c r="K2" s="5" t="s">
        <v>36</v>
      </c>
      <c r="L2" s="5" t="s">
        <v>37</v>
      </c>
      <c r="M2" s="5" t="s">
        <v>39</v>
      </c>
      <c r="N2" s="5" t="s">
        <v>40</v>
      </c>
      <c r="O2" s="9" t="s">
        <v>41</v>
      </c>
      <c r="P2" s="32"/>
    </row>
    <row r="3" spans="1:16" ht="12" customHeight="1">
      <c r="A3" s="47"/>
      <c r="B3" s="47"/>
      <c r="C3" s="47" t="s">
        <v>71</v>
      </c>
      <c r="D3" s="47"/>
      <c r="E3" s="47"/>
      <c r="F3" s="47"/>
      <c r="G3" s="47"/>
      <c r="H3" s="47"/>
      <c r="I3" s="47"/>
      <c r="J3" s="47"/>
      <c r="K3" s="47"/>
      <c r="L3" s="47"/>
      <c r="M3" s="20"/>
      <c r="N3" s="20"/>
      <c r="O3" s="21"/>
      <c r="P3" s="32"/>
    </row>
    <row r="4" spans="1:16" ht="15.75">
      <c r="A4" s="77" t="s">
        <v>24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27"/>
    </row>
    <row r="5" spans="1:16" ht="16.5" customHeight="1">
      <c r="A5" s="78" t="s">
        <v>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27"/>
    </row>
    <row r="6" spans="1:16" ht="32.25" customHeight="1">
      <c r="A6" s="51" t="s">
        <v>66</v>
      </c>
      <c r="B6" s="51"/>
      <c r="C6" s="51">
        <v>100</v>
      </c>
      <c r="D6" s="51"/>
      <c r="E6" s="11">
        <v>15.55</v>
      </c>
      <c r="F6" s="11">
        <v>11.55</v>
      </c>
      <c r="G6" s="11">
        <v>15.7</v>
      </c>
      <c r="H6" s="11">
        <v>228.75</v>
      </c>
      <c r="I6" s="11">
        <v>43.75</v>
      </c>
      <c r="J6" s="11">
        <v>32.13</v>
      </c>
      <c r="K6" s="11">
        <v>166.38</v>
      </c>
      <c r="L6" s="11">
        <v>1.5</v>
      </c>
      <c r="M6" s="15">
        <v>0.1</v>
      </c>
      <c r="N6" s="15">
        <v>0.15</v>
      </c>
      <c r="O6" s="15">
        <v>28.75</v>
      </c>
      <c r="P6" s="28">
        <v>451</v>
      </c>
    </row>
    <row r="7" spans="1:16" ht="27" customHeight="1">
      <c r="A7" s="51" t="s">
        <v>12</v>
      </c>
      <c r="B7" s="51"/>
      <c r="C7" s="51">
        <v>180</v>
      </c>
      <c r="D7" s="51"/>
      <c r="E7" s="17">
        <v>6.62</v>
      </c>
      <c r="F7" s="17">
        <v>5.42</v>
      </c>
      <c r="G7" s="17">
        <v>31.73</v>
      </c>
      <c r="H7" s="17">
        <v>202.14</v>
      </c>
      <c r="I7" s="17">
        <v>5.83</v>
      </c>
      <c r="J7" s="17">
        <v>25.34</v>
      </c>
      <c r="K7" s="17">
        <v>44.6</v>
      </c>
      <c r="L7" s="17">
        <v>1.33</v>
      </c>
      <c r="M7" s="15">
        <v>0.07</v>
      </c>
      <c r="N7" s="15">
        <v>0</v>
      </c>
      <c r="O7" s="15">
        <v>25.2</v>
      </c>
      <c r="P7" s="28">
        <v>516</v>
      </c>
    </row>
    <row r="8" spans="1:16" ht="27" customHeight="1">
      <c r="A8" s="51" t="s">
        <v>56</v>
      </c>
      <c r="B8" s="51"/>
      <c r="C8" s="51">
        <v>200</v>
      </c>
      <c r="D8" s="51"/>
      <c r="E8" s="17">
        <v>3.52</v>
      </c>
      <c r="F8" s="17">
        <v>3.72</v>
      </c>
      <c r="G8" s="17">
        <v>25.49</v>
      </c>
      <c r="H8" s="17">
        <v>145.2</v>
      </c>
      <c r="I8" s="17">
        <v>122</v>
      </c>
      <c r="J8" s="17">
        <v>14</v>
      </c>
      <c r="K8" s="17">
        <v>90</v>
      </c>
      <c r="L8" s="17">
        <v>0.56</v>
      </c>
      <c r="M8" s="15">
        <v>0.04</v>
      </c>
      <c r="N8" s="15">
        <v>1.3</v>
      </c>
      <c r="O8" s="15">
        <v>0.01</v>
      </c>
      <c r="P8" s="28">
        <v>693</v>
      </c>
    </row>
    <row r="9" spans="1:16" ht="27" customHeight="1">
      <c r="A9" s="51" t="s">
        <v>42</v>
      </c>
      <c r="B9" s="51"/>
      <c r="C9" s="51">
        <v>10</v>
      </c>
      <c r="D9" s="51"/>
      <c r="E9" s="17">
        <v>0</v>
      </c>
      <c r="F9" s="17">
        <v>8.2</v>
      </c>
      <c r="G9" s="17">
        <v>0.1</v>
      </c>
      <c r="H9" s="17">
        <v>75</v>
      </c>
      <c r="I9" s="17">
        <v>1</v>
      </c>
      <c r="J9" s="17">
        <v>0</v>
      </c>
      <c r="K9" s="17">
        <v>2</v>
      </c>
      <c r="L9" s="17">
        <v>0</v>
      </c>
      <c r="M9" s="15">
        <v>0</v>
      </c>
      <c r="N9" s="15">
        <v>0</v>
      </c>
      <c r="O9" s="15">
        <v>59</v>
      </c>
      <c r="P9" s="29"/>
    </row>
    <row r="10" spans="1:16" ht="27" customHeight="1">
      <c r="A10" s="51" t="s">
        <v>14</v>
      </c>
      <c r="B10" s="51"/>
      <c r="C10" s="51">
        <v>30</v>
      </c>
      <c r="D10" s="51"/>
      <c r="E10" s="17">
        <v>3.8</v>
      </c>
      <c r="F10" s="17">
        <v>0.3</v>
      </c>
      <c r="G10" s="17">
        <v>25.1</v>
      </c>
      <c r="H10" s="17">
        <v>118.4</v>
      </c>
      <c r="I10" s="17">
        <v>11.5</v>
      </c>
      <c r="J10" s="17">
        <v>42</v>
      </c>
      <c r="K10" s="17">
        <v>16.5</v>
      </c>
      <c r="L10" s="17">
        <v>1</v>
      </c>
      <c r="M10" s="15">
        <v>0.1</v>
      </c>
      <c r="N10" s="15">
        <v>0</v>
      </c>
      <c r="O10" s="15">
        <v>0</v>
      </c>
      <c r="P10" s="29"/>
    </row>
    <row r="11" spans="1:16" ht="27" customHeight="1">
      <c r="A11" s="71" t="s">
        <v>45</v>
      </c>
      <c r="B11" s="71"/>
      <c r="C11" s="71">
        <f>C6+C7+C9+C10+C8</f>
        <v>520</v>
      </c>
      <c r="D11" s="71"/>
      <c r="E11" s="22">
        <f>E6+E7+E9+E10+E8</f>
        <v>29.490000000000002</v>
      </c>
      <c r="F11" s="22">
        <f>F6+F7+F9+F10+F8</f>
        <v>29.189999999999998</v>
      </c>
      <c r="G11" s="22">
        <f aca="true" t="shared" si="0" ref="G11:O11">G6+G7+G9+G10+G8</f>
        <v>98.11999999999999</v>
      </c>
      <c r="H11" s="22">
        <f t="shared" si="0"/>
        <v>769.49</v>
      </c>
      <c r="I11" s="22">
        <f t="shared" si="0"/>
        <v>184.07999999999998</v>
      </c>
      <c r="J11" s="22">
        <f t="shared" si="0"/>
        <v>113.47</v>
      </c>
      <c r="K11" s="22">
        <f t="shared" si="0"/>
        <v>319.48</v>
      </c>
      <c r="L11" s="22">
        <f t="shared" si="0"/>
        <v>4.390000000000001</v>
      </c>
      <c r="M11" s="22">
        <f t="shared" si="0"/>
        <v>0.31</v>
      </c>
      <c r="N11" s="22">
        <f t="shared" si="0"/>
        <v>1.45</v>
      </c>
      <c r="O11" s="22">
        <f t="shared" si="0"/>
        <v>112.96000000000001</v>
      </c>
      <c r="P11" s="29"/>
    </row>
    <row r="12" spans="1:16" ht="15.75">
      <c r="A12" s="73" t="s">
        <v>11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29"/>
    </row>
    <row r="13" spans="1:16" ht="36" customHeight="1">
      <c r="A13" s="74" t="s">
        <v>80</v>
      </c>
      <c r="B13" s="74"/>
      <c r="C13" s="51">
        <v>60</v>
      </c>
      <c r="D13" s="51"/>
      <c r="E13" s="17">
        <v>0.86</v>
      </c>
      <c r="F13" s="17">
        <v>3.65</v>
      </c>
      <c r="G13" s="17">
        <v>5.02</v>
      </c>
      <c r="H13" s="17">
        <v>56.34</v>
      </c>
      <c r="I13" s="17">
        <v>21.09</v>
      </c>
      <c r="J13" s="17">
        <v>12.54</v>
      </c>
      <c r="K13" s="17">
        <v>24.58</v>
      </c>
      <c r="L13" s="17">
        <v>0.8</v>
      </c>
      <c r="M13" s="15">
        <v>0.01</v>
      </c>
      <c r="N13" s="15">
        <v>5.7</v>
      </c>
      <c r="O13" s="15">
        <v>0</v>
      </c>
      <c r="P13" s="29">
        <v>71</v>
      </c>
    </row>
    <row r="14" spans="1:16" ht="32.25" customHeight="1">
      <c r="A14" s="70" t="s">
        <v>84</v>
      </c>
      <c r="B14" s="70"/>
      <c r="C14" s="51">
        <v>250</v>
      </c>
      <c r="D14" s="51"/>
      <c r="E14" s="17">
        <v>2</v>
      </c>
      <c r="F14" s="17">
        <v>5.11</v>
      </c>
      <c r="G14" s="17">
        <v>16.93</v>
      </c>
      <c r="H14" s="17">
        <v>121.75</v>
      </c>
      <c r="I14" s="17">
        <v>24.95</v>
      </c>
      <c r="J14" s="17">
        <v>26.4</v>
      </c>
      <c r="K14" s="17">
        <v>63.3</v>
      </c>
      <c r="L14" s="17">
        <v>0.94</v>
      </c>
      <c r="M14" s="15">
        <v>0.1</v>
      </c>
      <c r="N14" s="15">
        <v>7.54</v>
      </c>
      <c r="O14" s="15">
        <v>0</v>
      </c>
      <c r="P14" s="29">
        <v>132</v>
      </c>
    </row>
    <row r="15" spans="1:16" ht="33" customHeight="1" thickBot="1">
      <c r="A15" s="70" t="s">
        <v>91</v>
      </c>
      <c r="B15" s="70"/>
      <c r="C15" s="51">
        <v>80</v>
      </c>
      <c r="D15" s="51"/>
      <c r="E15" s="17">
        <v>24.2</v>
      </c>
      <c r="F15" s="17">
        <v>7.8</v>
      </c>
      <c r="G15" s="17">
        <v>5.17</v>
      </c>
      <c r="H15" s="17">
        <v>89</v>
      </c>
      <c r="I15" s="17">
        <v>56.1</v>
      </c>
      <c r="J15" s="17">
        <v>23.9</v>
      </c>
      <c r="K15" s="17">
        <v>138.2</v>
      </c>
      <c r="L15" s="17">
        <v>1.77</v>
      </c>
      <c r="M15" s="15">
        <v>0.06</v>
      </c>
      <c r="N15" s="15">
        <v>0.54</v>
      </c>
      <c r="O15" s="15">
        <v>43</v>
      </c>
      <c r="P15" s="29">
        <v>492</v>
      </c>
    </row>
    <row r="16" spans="1:16" ht="27" customHeight="1" thickBot="1">
      <c r="A16" s="45" t="s">
        <v>27</v>
      </c>
      <c r="B16" s="46"/>
      <c r="C16" s="52">
        <v>150</v>
      </c>
      <c r="D16" s="53"/>
      <c r="E16" s="12">
        <v>2.86</v>
      </c>
      <c r="F16" s="12">
        <v>4.32</v>
      </c>
      <c r="G16" s="12">
        <v>23.01</v>
      </c>
      <c r="H16" s="12">
        <v>142.35</v>
      </c>
      <c r="I16" s="12">
        <v>14.64</v>
      </c>
      <c r="J16" s="12">
        <v>29.33</v>
      </c>
      <c r="K16" s="12">
        <v>79.73</v>
      </c>
      <c r="L16" s="12">
        <v>1.16</v>
      </c>
      <c r="M16" s="13">
        <v>0.15</v>
      </c>
      <c r="N16" s="14">
        <v>21</v>
      </c>
      <c r="O16" s="84">
        <v>21</v>
      </c>
      <c r="P16" s="28">
        <v>520</v>
      </c>
    </row>
    <row r="17" spans="1:16" ht="33.75" customHeight="1">
      <c r="A17" s="70" t="s">
        <v>13</v>
      </c>
      <c r="B17" s="70"/>
      <c r="C17" s="51">
        <v>200</v>
      </c>
      <c r="D17" s="51"/>
      <c r="E17" s="17">
        <v>0.2</v>
      </c>
      <c r="F17" s="17">
        <v>0</v>
      </c>
      <c r="G17" s="17">
        <v>32.6</v>
      </c>
      <c r="H17" s="17">
        <v>132</v>
      </c>
      <c r="I17" s="17">
        <v>18</v>
      </c>
      <c r="J17" s="17">
        <v>0</v>
      </c>
      <c r="K17" s="17">
        <v>4.29</v>
      </c>
      <c r="L17" s="17">
        <v>0.6</v>
      </c>
      <c r="M17" s="15">
        <v>0</v>
      </c>
      <c r="N17" s="15">
        <v>0</v>
      </c>
      <c r="O17" s="15">
        <v>0</v>
      </c>
      <c r="P17" s="29">
        <v>639</v>
      </c>
    </row>
    <row r="18" spans="1:16" ht="27" customHeight="1">
      <c r="A18" s="70" t="s">
        <v>44</v>
      </c>
      <c r="B18" s="70"/>
      <c r="C18" s="51">
        <v>30</v>
      </c>
      <c r="D18" s="51"/>
      <c r="E18" s="17">
        <v>3.8</v>
      </c>
      <c r="F18" s="17">
        <v>0.3</v>
      </c>
      <c r="G18" s="17">
        <v>25.1</v>
      </c>
      <c r="H18" s="17">
        <v>118.4</v>
      </c>
      <c r="I18" s="17">
        <v>1.15</v>
      </c>
      <c r="J18" s="17">
        <v>42</v>
      </c>
      <c r="K18" s="17">
        <v>16.5</v>
      </c>
      <c r="L18" s="17">
        <v>1</v>
      </c>
      <c r="M18" s="15">
        <v>0.1</v>
      </c>
      <c r="N18" s="15">
        <v>0</v>
      </c>
      <c r="O18" s="15">
        <v>0</v>
      </c>
      <c r="P18" s="29"/>
    </row>
    <row r="19" spans="1:16" ht="27" customHeight="1">
      <c r="A19" s="70" t="s">
        <v>20</v>
      </c>
      <c r="B19" s="70"/>
      <c r="C19" s="51">
        <v>30</v>
      </c>
      <c r="D19" s="51"/>
      <c r="E19" s="17">
        <v>3.3</v>
      </c>
      <c r="F19" s="17">
        <v>0.5</v>
      </c>
      <c r="G19" s="17">
        <v>20.1</v>
      </c>
      <c r="H19" s="17">
        <v>95</v>
      </c>
      <c r="I19" s="17">
        <v>19</v>
      </c>
      <c r="J19" s="17">
        <v>78</v>
      </c>
      <c r="K19" s="17">
        <v>24.5</v>
      </c>
      <c r="L19" s="17">
        <v>1.3</v>
      </c>
      <c r="M19" s="15">
        <v>0.1</v>
      </c>
      <c r="N19" s="15">
        <v>0</v>
      </c>
      <c r="O19" s="15">
        <v>0</v>
      </c>
      <c r="P19" s="29"/>
    </row>
    <row r="20" spans="1:16" ht="27" customHeight="1">
      <c r="A20" s="71" t="s">
        <v>45</v>
      </c>
      <c r="B20" s="71"/>
      <c r="C20" s="71">
        <f>C13+C14+C15+C17+C18+C19+C16</f>
        <v>800</v>
      </c>
      <c r="D20" s="71"/>
      <c r="E20" s="22">
        <f aca="true" t="shared" si="1" ref="E20:O20">E13+E14+E15+E17+E18+E19+E16</f>
        <v>37.22</v>
      </c>
      <c r="F20" s="22">
        <f t="shared" si="1"/>
        <v>21.68</v>
      </c>
      <c r="G20" s="22">
        <f t="shared" si="1"/>
        <v>127.92999999999999</v>
      </c>
      <c r="H20" s="24">
        <f t="shared" si="1"/>
        <v>754.84</v>
      </c>
      <c r="I20" s="22">
        <f t="shared" si="1"/>
        <v>154.93</v>
      </c>
      <c r="J20" s="22">
        <f t="shared" si="1"/>
        <v>212.17000000000002</v>
      </c>
      <c r="K20" s="22">
        <f t="shared" si="1"/>
        <v>351.1</v>
      </c>
      <c r="L20" s="22">
        <f t="shared" si="1"/>
        <v>7.569999999999999</v>
      </c>
      <c r="M20" s="22">
        <f t="shared" si="1"/>
        <v>0.52</v>
      </c>
      <c r="N20" s="22">
        <f t="shared" si="1"/>
        <v>34.78</v>
      </c>
      <c r="O20" s="22">
        <f t="shared" si="1"/>
        <v>64</v>
      </c>
      <c r="P20" s="29"/>
    </row>
    <row r="21" spans="1:15" ht="15.75">
      <c r="A21" s="72" t="s">
        <v>15</v>
      </c>
      <c r="B21" s="72"/>
      <c r="C21" s="72"/>
      <c r="D21" s="72"/>
      <c r="E21" s="23">
        <f aca="true" t="shared" si="2" ref="E21:O21">E11+E20</f>
        <v>66.71000000000001</v>
      </c>
      <c r="F21" s="23">
        <f t="shared" si="2"/>
        <v>50.87</v>
      </c>
      <c r="G21" s="23">
        <f t="shared" si="2"/>
        <v>226.04999999999998</v>
      </c>
      <c r="H21" s="23">
        <f t="shared" si="2"/>
        <v>1524.33</v>
      </c>
      <c r="I21" s="23">
        <f t="shared" si="2"/>
        <v>339.01</v>
      </c>
      <c r="J21" s="23">
        <f t="shared" si="2"/>
        <v>325.64</v>
      </c>
      <c r="K21" s="23">
        <f t="shared" si="2"/>
        <v>670.58</v>
      </c>
      <c r="L21" s="23">
        <f t="shared" si="2"/>
        <v>11.96</v>
      </c>
      <c r="M21" s="23">
        <f t="shared" si="2"/>
        <v>0.8300000000000001</v>
      </c>
      <c r="N21" s="23">
        <f t="shared" si="2"/>
        <v>36.230000000000004</v>
      </c>
      <c r="O21" s="23">
        <f t="shared" si="2"/>
        <v>176.96</v>
      </c>
    </row>
    <row r="22" ht="15">
      <c r="A22" s="2"/>
    </row>
    <row r="23" spans="1:8" ht="12.75">
      <c r="A23" t="s">
        <v>16</v>
      </c>
      <c r="F23" s="3"/>
      <c r="H23">
        <f>(H6+H7+H10+H9)*100/1800</f>
        <v>34.68277777777778</v>
      </c>
    </row>
    <row r="24" spans="1:8" ht="12.75">
      <c r="A24" t="s">
        <v>17</v>
      </c>
      <c r="F24" s="3"/>
      <c r="H24">
        <f>(H13+H14+H15+H17+H18+H19)*100/1800</f>
        <v>34.02722222222222</v>
      </c>
    </row>
    <row r="25" ht="12.75">
      <c r="F25" s="4"/>
    </row>
    <row r="26" spans="1:7" ht="12.75">
      <c r="A26" t="s">
        <v>30</v>
      </c>
      <c r="E26">
        <f>E21*4*100/H21</f>
        <v>17.505395813242544</v>
      </c>
      <c r="F26">
        <f>F21*9*100/H21</f>
        <v>30.03483497667828</v>
      </c>
      <c r="G26">
        <f>G21*4*100/H21</f>
        <v>59.31786424199485</v>
      </c>
    </row>
    <row r="28" spans="5:7" ht="12.75">
      <c r="E28" s="4" t="s">
        <v>31</v>
      </c>
      <c r="F28" s="3"/>
      <c r="G28" s="3"/>
    </row>
  </sheetData>
  <sheetProtection/>
  <mergeCells count="44">
    <mergeCell ref="A1:A3"/>
    <mergeCell ref="B1:B3"/>
    <mergeCell ref="C1:D2"/>
    <mergeCell ref="E1:G1"/>
    <mergeCell ref="H1:H2"/>
    <mergeCell ref="I1:L1"/>
    <mergeCell ref="M1:O1"/>
    <mergeCell ref="C3:D3"/>
    <mergeCell ref="A6:B6"/>
    <mergeCell ref="C6:D6"/>
    <mergeCell ref="A7:B7"/>
    <mergeCell ref="C7:D7"/>
    <mergeCell ref="E3:H3"/>
    <mergeCell ref="I3:L3"/>
    <mergeCell ref="A4:O4"/>
    <mergeCell ref="A5:O5"/>
    <mergeCell ref="A14:B14"/>
    <mergeCell ref="C14:D14"/>
    <mergeCell ref="A8:B8"/>
    <mergeCell ref="C8:D8"/>
    <mergeCell ref="A9:B9"/>
    <mergeCell ref="C9:D9"/>
    <mergeCell ref="A10:B10"/>
    <mergeCell ref="C10:D10"/>
    <mergeCell ref="C15:D15"/>
    <mergeCell ref="A16:B16"/>
    <mergeCell ref="C16:D16"/>
    <mergeCell ref="A17:B17"/>
    <mergeCell ref="C17:D17"/>
    <mergeCell ref="A11:B11"/>
    <mergeCell ref="C11:D11"/>
    <mergeCell ref="A12:O12"/>
    <mergeCell ref="A13:B13"/>
    <mergeCell ref="C13:D13"/>
    <mergeCell ref="A21:B21"/>
    <mergeCell ref="C21:D21"/>
    <mergeCell ref="P1:P3"/>
    <mergeCell ref="A18:B18"/>
    <mergeCell ref="C18:D18"/>
    <mergeCell ref="A19:B19"/>
    <mergeCell ref="C19:D19"/>
    <mergeCell ref="A20:B20"/>
    <mergeCell ref="C20:D20"/>
    <mergeCell ref="A15:B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A14" sqref="A14:P17"/>
    </sheetView>
  </sheetViews>
  <sheetFormatPr defaultColWidth="9.00390625" defaultRowHeight="12.75"/>
  <cols>
    <col min="2" max="2" width="13.125" style="0" customWidth="1"/>
    <col min="3" max="3" width="11.25390625" style="0" bestFit="1" customWidth="1"/>
    <col min="11" max="11" width="10.75390625" style="0" bestFit="1" customWidth="1"/>
  </cols>
  <sheetData>
    <row r="1" spans="1:16" ht="46.5" customHeight="1">
      <c r="A1" s="47" t="s">
        <v>0</v>
      </c>
      <c r="B1" s="47" t="s">
        <v>1</v>
      </c>
      <c r="C1" s="47" t="s">
        <v>2</v>
      </c>
      <c r="D1" s="47"/>
      <c r="E1" s="47" t="s">
        <v>3</v>
      </c>
      <c r="F1" s="47"/>
      <c r="G1" s="47"/>
      <c r="H1" s="47" t="s">
        <v>4</v>
      </c>
      <c r="I1" s="47" t="s">
        <v>33</v>
      </c>
      <c r="J1" s="47"/>
      <c r="K1" s="47"/>
      <c r="L1" s="47"/>
      <c r="M1" s="47" t="s">
        <v>38</v>
      </c>
      <c r="N1" s="47"/>
      <c r="O1" s="47"/>
      <c r="P1" s="32" t="s">
        <v>77</v>
      </c>
    </row>
    <row r="2" spans="1:16" ht="15.75">
      <c r="A2" s="47"/>
      <c r="B2" s="47"/>
      <c r="C2" s="47"/>
      <c r="D2" s="47"/>
      <c r="E2" s="5" t="s">
        <v>5</v>
      </c>
      <c r="F2" s="5" t="s">
        <v>6</v>
      </c>
      <c r="G2" s="5" t="s">
        <v>7</v>
      </c>
      <c r="H2" s="47"/>
      <c r="I2" s="5" t="s">
        <v>34</v>
      </c>
      <c r="J2" s="5" t="s">
        <v>35</v>
      </c>
      <c r="K2" s="5" t="s">
        <v>36</v>
      </c>
      <c r="L2" s="5" t="s">
        <v>37</v>
      </c>
      <c r="M2" s="5" t="s">
        <v>39</v>
      </c>
      <c r="N2" s="5" t="s">
        <v>40</v>
      </c>
      <c r="O2" s="9" t="s">
        <v>41</v>
      </c>
      <c r="P2" s="32"/>
    </row>
    <row r="3" spans="1:16" ht="12" customHeight="1">
      <c r="A3" s="47"/>
      <c r="B3" s="47"/>
      <c r="C3" s="47" t="s">
        <v>71</v>
      </c>
      <c r="D3" s="47"/>
      <c r="E3" s="47"/>
      <c r="F3" s="47"/>
      <c r="G3" s="47"/>
      <c r="H3" s="47"/>
      <c r="I3" s="47"/>
      <c r="J3" s="47"/>
      <c r="K3" s="47"/>
      <c r="L3" s="47"/>
      <c r="M3" s="20"/>
      <c r="N3" s="20"/>
      <c r="O3" s="21"/>
      <c r="P3" s="32"/>
    </row>
    <row r="4" spans="1:16" ht="15.75">
      <c r="A4" s="77" t="s">
        <v>23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27"/>
    </row>
    <row r="5" spans="1:16" ht="16.5" customHeight="1">
      <c r="A5" s="78" t="s">
        <v>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27"/>
    </row>
    <row r="6" spans="1:16" ht="32.25" customHeight="1">
      <c r="A6" s="70" t="s">
        <v>81</v>
      </c>
      <c r="B6" s="70"/>
      <c r="C6" s="51">
        <v>200</v>
      </c>
      <c r="D6" s="51"/>
      <c r="E6" s="11">
        <v>6.24</v>
      </c>
      <c r="F6" s="11">
        <v>6.1</v>
      </c>
      <c r="G6" s="11">
        <v>19.7</v>
      </c>
      <c r="H6" s="11">
        <v>158.64</v>
      </c>
      <c r="I6" s="11">
        <v>192.17</v>
      </c>
      <c r="J6" s="11">
        <v>23.52</v>
      </c>
      <c r="K6" s="11">
        <v>156.05</v>
      </c>
      <c r="L6" s="11">
        <v>0.3</v>
      </c>
      <c r="M6" s="15">
        <v>0.08</v>
      </c>
      <c r="N6" s="15">
        <v>1.09</v>
      </c>
      <c r="O6" s="15">
        <v>36.72</v>
      </c>
      <c r="P6" s="28">
        <v>311</v>
      </c>
    </row>
    <row r="7" spans="1:16" ht="27" customHeight="1">
      <c r="A7" s="70" t="s">
        <v>60</v>
      </c>
      <c r="B7" s="70"/>
      <c r="C7" s="51">
        <v>15</v>
      </c>
      <c r="D7" s="51"/>
      <c r="E7" s="17">
        <v>3.48</v>
      </c>
      <c r="F7" s="17">
        <v>4.43</v>
      </c>
      <c r="G7" s="17">
        <v>0</v>
      </c>
      <c r="H7" s="17">
        <v>54.6</v>
      </c>
      <c r="I7" s="17">
        <v>132</v>
      </c>
      <c r="J7" s="17">
        <v>5.25</v>
      </c>
      <c r="K7" s="17">
        <v>75</v>
      </c>
      <c r="L7" s="17">
        <v>0.15</v>
      </c>
      <c r="M7" s="15">
        <v>0.01</v>
      </c>
      <c r="N7" s="15">
        <v>0.11</v>
      </c>
      <c r="O7" s="15">
        <v>39</v>
      </c>
      <c r="P7" s="28"/>
    </row>
    <row r="8" spans="1:16" ht="27" customHeight="1">
      <c r="A8" s="70" t="s">
        <v>62</v>
      </c>
      <c r="B8" s="70"/>
      <c r="C8" s="51">
        <v>207</v>
      </c>
      <c r="D8" s="51"/>
      <c r="E8" s="17">
        <v>4.51</v>
      </c>
      <c r="F8" s="17">
        <v>1.14</v>
      </c>
      <c r="G8" s="17">
        <v>7.71</v>
      </c>
      <c r="H8" s="17">
        <v>57.33</v>
      </c>
      <c r="I8" s="17">
        <v>112.55</v>
      </c>
      <c r="J8" s="17">
        <v>99.08</v>
      </c>
      <c r="K8" s="17">
        <v>185.54</v>
      </c>
      <c r="L8" s="17">
        <v>18.42</v>
      </c>
      <c r="M8" s="15">
        <v>0.01</v>
      </c>
      <c r="N8" s="15">
        <v>3.67</v>
      </c>
      <c r="O8" s="15">
        <v>0.01</v>
      </c>
      <c r="P8" s="28">
        <v>686</v>
      </c>
    </row>
    <row r="9" spans="1:16" ht="27" customHeight="1">
      <c r="A9" s="70" t="s">
        <v>42</v>
      </c>
      <c r="B9" s="70"/>
      <c r="C9" s="51">
        <v>10</v>
      </c>
      <c r="D9" s="51"/>
      <c r="E9" s="17">
        <v>0</v>
      </c>
      <c r="F9" s="17">
        <v>8.2</v>
      </c>
      <c r="G9" s="17">
        <v>0.1</v>
      </c>
      <c r="H9" s="17">
        <v>75</v>
      </c>
      <c r="I9" s="17">
        <v>1</v>
      </c>
      <c r="J9" s="17">
        <v>0</v>
      </c>
      <c r="K9" s="17">
        <v>2</v>
      </c>
      <c r="L9" s="17">
        <v>0</v>
      </c>
      <c r="M9" s="15">
        <v>0</v>
      </c>
      <c r="N9" s="15">
        <v>0</v>
      </c>
      <c r="O9" s="15">
        <v>59</v>
      </c>
      <c r="P9" s="29"/>
    </row>
    <row r="10" spans="1:16" ht="27" customHeight="1">
      <c r="A10" s="70" t="s">
        <v>14</v>
      </c>
      <c r="B10" s="70"/>
      <c r="C10" s="51">
        <v>30</v>
      </c>
      <c r="D10" s="51"/>
      <c r="E10" s="17">
        <v>3.8</v>
      </c>
      <c r="F10" s="17">
        <v>0.3</v>
      </c>
      <c r="G10" s="17">
        <v>25.1</v>
      </c>
      <c r="H10" s="17">
        <v>118.4</v>
      </c>
      <c r="I10" s="17">
        <v>11.5</v>
      </c>
      <c r="J10" s="17">
        <v>42</v>
      </c>
      <c r="K10" s="17">
        <v>16.5</v>
      </c>
      <c r="L10" s="17">
        <v>1</v>
      </c>
      <c r="M10" s="15">
        <v>0.1</v>
      </c>
      <c r="N10" s="15">
        <v>0</v>
      </c>
      <c r="O10" s="15">
        <v>0</v>
      </c>
      <c r="P10" s="29"/>
    </row>
    <row r="11" spans="1:16" ht="27" customHeight="1">
      <c r="A11" s="71" t="s">
        <v>45</v>
      </c>
      <c r="B11" s="71"/>
      <c r="C11" s="71">
        <f>C6+C7+C9+C10+C8</f>
        <v>462</v>
      </c>
      <c r="D11" s="71"/>
      <c r="E11" s="22">
        <f>E6+E7+E9+E10+E8</f>
        <v>18.03</v>
      </c>
      <c r="F11" s="22">
        <f>F6+F7+F9+F10+F8</f>
        <v>20.169999999999998</v>
      </c>
      <c r="G11" s="22">
        <f aca="true" t="shared" si="0" ref="G11:O11">G6+G7+G9+G10+G8</f>
        <v>52.61000000000001</v>
      </c>
      <c r="H11" s="22">
        <f t="shared" si="0"/>
        <v>463.96999999999997</v>
      </c>
      <c r="I11" s="22">
        <f t="shared" si="0"/>
        <v>449.21999999999997</v>
      </c>
      <c r="J11" s="22">
        <f t="shared" si="0"/>
        <v>169.85</v>
      </c>
      <c r="K11" s="22">
        <f t="shared" si="0"/>
        <v>435.09000000000003</v>
      </c>
      <c r="L11" s="22">
        <f t="shared" si="0"/>
        <v>19.87</v>
      </c>
      <c r="M11" s="22">
        <f t="shared" si="0"/>
        <v>0.2</v>
      </c>
      <c r="N11" s="22">
        <f t="shared" si="0"/>
        <v>4.87</v>
      </c>
      <c r="O11" s="22">
        <f t="shared" si="0"/>
        <v>134.73</v>
      </c>
      <c r="P11" s="29"/>
    </row>
    <row r="12" spans="1:16" ht="15.75">
      <c r="A12" s="73" t="s">
        <v>11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29"/>
    </row>
    <row r="13" spans="1:16" ht="36" customHeight="1">
      <c r="A13" s="74" t="s">
        <v>63</v>
      </c>
      <c r="B13" s="74"/>
      <c r="C13" s="51">
        <v>60</v>
      </c>
      <c r="D13" s="51"/>
      <c r="E13" s="17">
        <v>0.46</v>
      </c>
      <c r="F13" s="17">
        <v>3.65</v>
      </c>
      <c r="G13" s="17">
        <v>1.43</v>
      </c>
      <c r="H13" s="17">
        <v>40.38</v>
      </c>
      <c r="I13" s="17">
        <v>13.11</v>
      </c>
      <c r="J13" s="17">
        <v>7.98</v>
      </c>
      <c r="K13" s="17">
        <v>24.01</v>
      </c>
      <c r="L13" s="17">
        <v>0.34</v>
      </c>
      <c r="M13" s="15">
        <v>0.02</v>
      </c>
      <c r="N13" s="15">
        <v>5.7</v>
      </c>
      <c r="O13" s="15">
        <v>0</v>
      </c>
      <c r="P13" s="29">
        <v>21</v>
      </c>
    </row>
    <row r="14" spans="1:16" ht="32.25" customHeight="1">
      <c r="A14" s="70" t="s">
        <v>22</v>
      </c>
      <c r="B14" s="70"/>
      <c r="C14" s="51">
        <v>250</v>
      </c>
      <c r="D14" s="51"/>
      <c r="E14" s="17">
        <v>5.99</v>
      </c>
      <c r="F14" s="17">
        <v>7.54</v>
      </c>
      <c r="G14" s="17">
        <v>15.53</v>
      </c>
      <c r="H14" s="17">
        <v>148.28</v>
      </c>
      <c r="I14" s="17">
        <v>40.09</v>
      </c>
      <c r="J14" s="17">
        <v>6.78</v>
      </c>
      <c r="K14" s="17">
        <v>43.73</v>
      </c>
      <c r="L14" s="17">
        <v>0.38</v>
      </c>
      <c r="M14" s="15">
        <v>0.08</v>
      </c>
      <c r="N14" s="15">
        <v>0.04</v>
      </c>
      <c r="O14" s="15">
        <v>1.28</v>
      </c>
      <c r="P14" s="29">
        <v>201</v>
      </c>
    </row>
    <row r="15" spans="1:16" ht="33" customHeight="1">
      <c r="A15" s="70" t="s">
        <v>52</v>
      </c>
      <c r="B15" s="70"/>
      <c r="C15" s="51">
        <v>80</v>
      </c>
      <c r="D15" s="51"/>
      <c r="E15" s="17">
        <v>8.32</v>
      </c>
      <c r="F15" s="17">
        <v>16</v>
      </c>
      <c r="G15" s="17">
        <v>16.96</v>
      </c>
      <c r="H15" s="17">
        <v>179.2</v>
      </c>
      <c r="I15" s="17">
        <v>19.2</v>
      </c>
      <c r="J15" s="17">
        <v>16</v>
      </c>
      <c r="K15" s="17">
        <v>127.2</v>
      </c>
      <c r="L15" s="17">
        <v>1.44</v>
      </c>
      <c r="M15" s="15">
        <v>0.03</v>
      </c>
      <c r="N15" s="15">
        <v>0</v>
      </c>
      <c r="O15" s="15">
        <v>0</v>
      </c>
      <c r="P15" s="28">
        <v>413</v>
      </c>
    </row>
    <row r="16" spans="1:16" ht="27" customHeight="1">
      <c r="A16" s="70" t="s">
        <v>65</v>
      </c>
      <c r="B16" s="70"/>
      <c r="C16" s="51">
        <v>150</v>
      </c>
      <c r="D16" s="51"/>
      <c r="E16" s="17">
        <v>5.52</v>
      </c>
      <c r="F16" s="17">
        <v>4.52</v>
      </c>
      <c r="G16" s="17">
        <v>26.45</v>
      </c>
      <c r="H16" s="17">
        <v>168.45</v>
      </c>
      <c r="I16" s="17">
        <v>4.86</v>
      </c>
      <c r="J16" s="17">
        <v>21.12</v>
      </c>
      <c r="K16" s="17">
        <v>37.17</v>
      </c>
      <c r="L16" s="17">
        <v>1.11</v>
      </c>
      <c r="M16" s="15">
        <v>0.06</v>
      </c>
      <c r="N16" s="15">
        <v>0</v>
      </c>
      <c r="O16" s="15">
        <v>21</v>
      </c>
      <c r="P16" s="29">
        <v>516</v>
      </c>
    </row>
    <row r="17" spans="1:16" ht="33.75" customHeight="1">
      <c r="A17" s="70" t="s">
        <v>56</v>
      </c>
      <c r="B17" s="70"/>
      <c r="C17" s="51">
        <v>200</v>
      </c>
      <c r="D17" s="51"/>
      <c r="E17" s="17">
        <v>3.52</v>
      </c>
      <c r="F17" s="17">
        <v>3.72</v>
      </c>
      <c r="G17" s="17">
        <v>25.49</v>
      </c>
      <c r="H17" s="17">
        <v>145.2</v>
      </c>
      <c r="I17" s="17">
        <v>122</v>
      </c>
      <c r="J17" s="17">
        <v>14</v>
      </c>
      <c r="K17" s="17">
        <v>90</v>
      </c>
      <c r="L17" s="17">
        <v>0.56</v>
      </c>
      <c r="M17" s="15">
        <v>0.04</v>
      </c>
      <c r="N17" s="15">
        <v>1.3</v>
      </c>
      <c r="O17" s="15">
        <v>0.01</v>
      </c>
      <c r="P17" s="28">
        <v>694</v>
      </c>
    </row>
    <row r="18" spans="1:16" ht="27" customHeight="1">
      <c r="A18" s="70" t="s">
        <v>44</v>
      </c>
      <c r="B18" s="70"/>
      <c r="C18" s="51">
        <v>30</v>
      </c>
      <c r="D18" s="51"/>
      <c r="E18" s="17">
        <v>3.8</v>
      </c>
      <c r="F18" s="17">
        <v>0.3</v>
      </c>
      <c r="G18" s="17">
        <v>25.1</v>
      </c>
      <c r="H18" s="17">
        <v>118.4</v>
      </c>
      <c r="I18" s="17">
        <v>1.15</v>
      </c>
      <c r="J18" s="17">
        <v>42</v>
      </c>
      <c r="K18" s="17">
        <v>16.5</v>
      </c>
      <c r="L18" s="17">
        <v>1</v>
      </c>
      <c r="M18" s="15">
        <v>0.1</v>
      </c>
      <c r="N18" s="15">
        <v>0</v>
      </c>
      <c r="O18" s="15">
        <v>0</v>
      </c>
      <c r="P18" s="29"/>
    </row>
    <row r="19" spans="1:16" ht="27" customHeight="1">
      <c r="A19" s="70" t="s">
        <v>20</v>
      </c>
      <c r="B19" s="70"/>
      <c r="C19" s="51">
        <v>30</v>
      </c>
      <c r="D19" s="51"/>
      <c r="E19" s="17">
        <v>3.3</v>
      </c>
      <c r="F19" s="17">
        <v>0.5</v>
      </c>
      <c r="G19" s="17">
        <v>20.1</v>
      </c>
      <c r="H19" s="17">
        <v>95</v>
      </c>
      <c r="I19" s="17">
        <v>19</v>
      </c>
      <c r="J19" s="17">
        <v>78</v>
      </c>
      <c r="K19" s="17">
        <v>24.5</v>
      </c>
      <c r="L19" s="17">
        <v>1.3</v>
      </c>
      <c r="M19" s="15">
        <v>0.1</v>
      </c>
      <c r="N19" s="15">
        <v>0</v>
      </c>
      <c r="O19" s="15">
        <v>0</v>
      </c>
      <c r="P19" s="29"/>
    </row>
    <row r="20" spans="1:16" ht="27" customHeight="1">
      <c r="A20" s="71" t="s">
        <v>45</v>
      </c>
      <c r="B20" s="71"/>
      <c r="C20" s="71">
        <f>C13+C14+C15+C17+C18+C19+C16</f>
        <v>800</v>
      </c>
      <c r="D20" s="71"/>
      <c r="E20" s="22">
        <f aca="true" t="shared" si="1" ref="E20:O20">E13+E14+E15+E17+E18+E19+E16</f>
        <v>30.91</v>
      </c>
      <c r="F20" s="22">
        <f t="shared" si="1"/>
        <v>36.23</v>
      </c>
      <c r="G20" s="22">
        <f t="shared" si="1"/>
        <v>131.05999999999997</v>
      </c>
      <c r="H20" s="24">
        <f t="shared" si="1"/>
        <v>894.9099999999999</v>
      </c>
      <c r="I20" s="22">
        <f t="shared" si="1"/>
        <v>219.41000000000003</v>
      </c>
      <c r="J20" s="22">
        <f t="shared" si="1"/>
        <v>185.88</v>
      </c>
      <c r="K20" s="22">
        <f t="shared" si="1"/>
        <v>363.11</v>
      </c>
      <c r="L20" s="22">
        <f t="shared" si="1"/>
        <v>6.130000000000001</v>
      </c>
      <c r="M20" s="22">
        <f t="shared" si="1"/>
        <v>0.43</v>
      </c>
      <c r="N20" s="22">
        <f t="shared" si="1"/>
        <v>7.04</v>
      </c>
      <c r="O20" s="22">
        <f t="shared" si="1"/>
        <v>22.29</v>
      </c>
      <c r="P20" s="29"/>
    </row>
    <row r="21" spans="1:15" ht="15.75">
      <c r="A21" s="72" t="s">
        <v>15</v>
      </c>
      <c r="B21" s="72"/>
      <c r="C21" s="72"/>
      <c r="D21" s="72"/>
      <c r="E21" s="23">
        <f aca="true" t="shared" si="2" ref="E21:O21">E11+E20</f>
        <v>48.94</v>
      </c>
      <c r="F21" s="23">
        <f t="shared" si="2"/>
        <v>56.39999999999999</v>
      </c>
      <c r="G21" s="23">
        <f t="shared" si="2"/>
        <v>183.67</v>
      </c>
      <c r="H21" s="23">
        <f t="shared" si="2"/>
        <v>1358.8799999999999</v>
      </c>
      <c r="I21" s="23">
        <f t="shared" si="2"/>
        <v>668.63</v>
      </c>
      <c r="J21" s="23">
        <f t="shared" si="2"/>
        <v>355.73</v>
      </c>
      <c r="K21" s="23">
        <f t="shared" si="2"/>
        <v>798.2</v>
      </c>
      <c r="L21" s="23">
        <f t="shared" si="2"/>
        <v>26</v>
      </c>
      <c r="M21" s="23">
        <f t="shared" si="2"/>
        <v>0.63</v>
      </c>
      <c r="N21" s="23">
        <f t="shared" si="2"/>
        <v>11.91</v>
      </c>
      <c r="O21" s="23">
        <f t="shared" si="2"/>
        <v>157.01999999999998</v>
      </c>
    </row>
    <row r="22" ht="15">
      <c r="A22" s="2"/>
    </row>
    <row r="23" spans="1:8" ht="12.75">
      <c r="A23" t="s">
        <v>16</v>
      </c>
      <c r="F23" s="3"/>
      <c r="H23">
        <f>(H6+H7+H10+H9)*100/1800</f>
        <v>22.59111111111111</v>
      </c>
    </row>
    <row r="24" spans="1:8" ht="12.75">
      <c r="A24" t="s">
        <v>17</v>
      </c>
      <c r="F24" s="3"/>
      <c r="H24">
        <f>(H13+H14+H15+H17+H18+H19)*100/1800</f>
        <v>40.35888888888888</v>
      </c>
    </row>
    <row r="25" ht="12.75">
      <c r="F25" s="4"/>
    </row>
    <row r="26" spans="1:7" ht="12.75">
      <c r="A26" t="s">
        <v>30</v>
      </c>
      <c r="E26">
        <f>E21*4*100/H21</f>
        <v>14.405981396444131</v>
      </c>
      <c r="F26">
        <f>F21*9*100/H21</f>
        <v>37.354291769692686</v>
      </c>
      <c r="G26">
        <f>G21*4*100/H21</f>
        <v>54.06511244554339</v>
      </c>
    </row>
    <row r="28" spans="5:7" ht="12.75">
      <c r="E28" s="4" t="s">
        <v>31</v>
      </c>
      <c r="F28" s="3"/>
      <c r="G28" s="3"/>
    </row>
  </sheetData>
  <sheetProtection/>
  <mergeCells count="44">
    <mergeCell ref="A1:A3"/>
    <mergeCell ref="B1:B3"/>
    <mergeCell ref="C1:D2"/>
    <mergeCell ref="E1:G1"/>
    <mergeCell ref="H1:H2"/>
    <mergeCell ref="I1:L1"/>
    <mergeCell ref="M1:O1"/>
    <mergeCell ref="C3:D3"/>
    <mergeCell ref="A6:B6"/>
    <mergeCell ref="C6:D6"/>
    <mergeCell ref="A7:B7"/>
    <mergeCell ref="C7:D7"/>
    <mergeCell ref="E3:H3"/>
    <mergeCell ref="I3:L3"/>
    <mergeCell ref="A4:O4"/>
    <mergeCell ref="A5:O5"/>
    <mergeCell ref="A14:B14"/>
    <mergeCell ref="C14:D14"/>
    <mergeCell ref="A8:B8"/>
    <mergeCell ref="C8:D8"/>
    <mergeCell ref="A9:B9"/>
    <mergeCell ref="C9:D9"/>
    <mergeCell ref="A10:B10"/>
    <mergeCell ref="C10:D10"/>
    <mergeCell ref="C15:D15"/>
    <mergeCell ref="A16:B16"/>
    <mergeCell ref="C16:D16"/>
    <mergeCell ref="A17:B17"/>
    <mergeCell ref="C17:D17"/>
    <mergeCell ref="A11:B11"/>
    <mergeCell ref="C11:D11"/>
    <mergeCell ref="A12:O12"/>
    <mergeCell ref="A13:B13"/>
    <mergeCell ref="C13:D13"/>
    <mergeCell ref="A21:B21"/>
    <mergeCell ref="C21:D21"/>
    <mergeCell ref="P1:P3"/>
    <mergeCell ref="A18:B18"/>
    <mergeCell ref="C18:D18"/>
    <mergeCell ref="A19:B19"/>
    <mergeCell ref="C19:D19"/>
    <mergeCell ref="A20:B20"/>
    <mergeCell ref="C20:D20"/>
    <mergeCell ref="A15:B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A14" sqref="A14:P16"/>
    </sheetView>
  </sheetViews>
  <sheetFormatPr defaultColWidth="9.00390625" defaultRowHeight="12.75"/>
  <cols>
    <col min="2" max="2" width="13.125" style="0" customWidth="1"/>
    <col min="3" max="3" width="11.25390625" style="0" bestFit="1" customWidth="1"/>
    <col min="11" max="11" width="10.75390625" style="0" bestFit="1" customWidth="1"/>
  </cols>
  <sheetData>
    <row r="1" spans="1:16" ht="46.5" customHeight="1">
      <c r="A1" s="47" t="s">
        <v>0</v>
      </c>
      <c r="B1" s="47" t="s">
        <v>1</v>
      </c>
      <c r="C1" s="47" t="s">
        <v>2</v>
      </c>
      <c r="D1" s="47"/>
      <c r="E1" s="47" t="s">
        <v>3</v>
      </c>
      <c r="F1" s="47"/>
      <c r="G1" s="47"/>
      <c r="H1" s="47" t="s">
        <v>4</v>
      </c>
      <c r="I1" s="47" t="s">
        <v>33</v>
      </c>
      <c r="J1" s="47"/>
      <c r="K1" s="47"/>
      <c r="L1" s="47"/>
      <c r="M1" s="47" t="s">
        <v>38</v>
      </c>
      <c r="N1" s="47"/>
      <c r="O1" s="47"/>
      <c r="P1" s="32" t="s">
        <v>77</v>
      </c>
    </row>
    <row r="2" spans="1:16" ht="15.75">
      <c r="A2" s="47"/>
      <c r="B2" s="47"/>
      <c r="C2" s="47"/>
      <c r="D2" s="47"/>
      <c r="E2" s="5" t="s">
        <v>5</v>
      </c>
      <c r="F2" s="5" t="s">
        <v>6</v>
      </c>
      <c r="G2" s="5" t="s">
        <v>7</v>
      </c>
      <c r="H2" s="47"/>
      <c r="I2" s="5" t="s">
        <v>34</v>
      </c>
      <c r="J2" s="5" t="s">
        <v>35</v>
      </c>
      <c r="K2" s="5" t="s">
        <v>36</v>
      </c>
      <c r="L2" s="5" t="s">
        <v>37</v>
      </c>
      <c r="M2" s="5" t="s">
        <v>39</v>
      </c>
      <c r="N2" s="5" t="s">
        <v>40</v>
      </c>
      <c r="O2" s="9" t="s">
        <v>41</v>
      </c>
      <c r="P2" s="32"/>
    </row>
    <row r="3" spans="1:16" ht="12" customHeight="1">
      <c r="A3" s="47"/>
      <c r="B3" s="47"/>
      <c r="C3" s="47" t="s">
        <v>71</v>
      </c>
      <c r="D3" s="47"/>
      <c r="E3" s="47"/>
      <c r="F3" s="47"/>
      <c r="G3" s="47"/>
      <c r="H3" s="47"/>
      <c r="I3" s="47"/>
      <c r="J3" s="47"/>
      <c r="K3" s="47"/>
      <c r="L3" s="47"/>
      <c r="M3" s="20"/>
      <c r="N3" s="20"/>
      <c r="O3" s="21"/>
      <c r="P3" s="32"/>
    </row>
    <row r="4" spans="1:16" ht="15.75">
      <c r="A4" s="77" t="s">
        <v>21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27"/>
    </row>
    <row r="5" spans="1:16" ht="16.5" customHeight="1">
      <c r="A5" s="78" t="s">
        <v>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27"/>
    </row>
    <row r="6" spans="1:16" ht="32.25" customHeight="1">
      <c r="A6" s="70" t="s">
        <v>58</v>
      </c>
      <c r="B6" s="70"/>
      <c r="C6" s="51">
        <v>100</v>
      </c>
      <c r="D6" s="51"/>
      <c r="E6" s="11">
        <v>13.3</v>
      </c>
      <c r="F6" s="11">
        <v>4.7</v>
      </c>
      <c r="G6" s="11">
        <v>9.59</v>
      </c>
      <c r="H6" s="11">
        <v>133.75</v>
      </c>
      <c r="I6" s="11">
        <v>53.38</v>
      </c>
      <c r="J6" s="11">
        <v>30</v>
      </c>
      <c r="K6" s="11">
        <v>183.5</v>
      </c>
      <c r="L6" s="11">
        <v>0.74</v>
      </c>
      <c r="M6" s="15">
        <v>0.09</v>
      </c>
      <c r="N6" s="15">
        <v>0.43</v>
      </c>
      <c r="O6" s="15">
        <v>26.25</v>
      </c>
      <c r="P6" s="28">
        <v>394</v>
      </c>
    </row>
    <row r="7" spans="1:16" ht="27" customHeight="1">
      <c r="A7" s="70" t="s">
        <v>27</v>
      </c>
      <c r="B7" s="70"/>
      <c r="C7" s="51">
        <v>180</v>
      </c>
      <c r="D7" s="51"/>
      <c r="E7" s="17">
        <v>3.67</v>
      </c>
      <c r="F7" s="17">
        <v>5.76</v>
      </c>
      <c r="G7" s="17">
        <v>24.53</v>
      </c>
      <c r="H7" s="17">
        <v>164.7</v>
      </c>
      <c r="I7" s="17">
        <v>44.37</v>
      </c>
      <c r="J7" s="17">
        <v>33.3</v>
      </c>
      <c r="K7" s="17">
        <v>103.91</v>
      </c>
      <c r="L7" s="17">
        <v>1.21</v>
      </c>
      <c r="M7" s="15">
        <v>0.16</v>
      </c>
      <c r="N7" s="15">
        <v>21.8</v>
      </c>
      <c r="O7" s="15">
        <v>30.6</v>
      </c>
      <c r="P7" s="28">
        <v>520</v>
      </c>
    </row>
    <row r="8" spans="1:16" ht="33.75" customHeight="1">
      <c r="A8" s="70" t="s">
        <v>59</v>
      </c>
      <c r="B8" s="70"/>
      <c r="C8" s="51">
        <v>200</v>
      </c>
      <c r="D8" s="51"/>
      <c r="E8" s="17">
        <v>1.2</v>
      </c>
      <c r="F8" s="17">
        <v>1.33</v>
      </c>
      <c r="G8" s="17">
        <v>10.27</v>
      </c>
      <c r="H8" s="17">
        <v>55.35</v>
      </c>
      <c r="I8" s="17">
        <v>50.16</v>
      </c>
      <c r="J8" s="17">
        <v>5.83</v>
      </c>
      <c r="K8" s="17">
        <v>37.5</v>
      </c>
      <c r="L8" s="17">
        <v>0.06</v>
      </c>
      <c r="M8" s="15">
        <v>0.01</v>
      </c>
      <c r="N8" s="15">
        <v>0.54</v>
      </c>
      <c r="O8" s="15">
        <v>0</v>
      </c>
      <c r="P8" s="28">
        <v>692</v>
      </c>
    </row>
    <row r="9" spans="1:16" ht="27" customHeight="1">
      <c r="A9" s="70" t="s">
        <v>60</v>
      </c>
      <c r="B9" s="70"/>
      <c r="C9" s="51">
        <v>15</v>
      </c>
      <c r="D9" s="51"/>
      <c r="E9" s="17">
        <v>3.48</v>
      </c>
      <c r="F9" s="17">
        <v>4.43</v>
      </c>
      <c r="G9" s="17">
        <v>0</v>
      </c>
      <c r="H9" s="17">
        <v>54.6</v>
      </c>
      <c r="I9" s="17">
        <v>132</v>
      </c>
      <c r="J9" s="17">
        <v>5.25</v>
      </c>
      <c r="K9" s="17">
        <v>75</v>
      </c>
      <c r="L9" s="17">
        <v>0.15</v>
      </c>
      <c r="M9" s="15">
        <v>0.01</v>
      </c>
      <c r="N9" s="15">
        <v>0.11</v>
      </c>
      <c r="O9" s="15">
        <v>39</v>
      </c>
      <c r="P9" s="29"/>
    </row>
    <row r="10" spans="1:16" ht="27" customHeight="1">
      <c r="A10" s="70" t="s">
        <v>44</v>
      </c>
      <c r="B10" s="70"/>
      <c r="C10" s="51">
        <v>30</v>
      </c>
      <c r="D10" s="51"/>
      <c r="E10" s="17">
        <v>3.8</v>
      </c>
      <c r="F10" s="17">
        <v>0.3</v>
      </c>
      <c r="G10" s="17">
        <v>25.1</v>
      </c>
      <c r="H10" s="17">
        <v>118.4</v>
      </c>
      <c r="I10" s="17">
        <v>11.5</v>
      </c>
      <c r="J10" s="17">
        <v>42</v>
      </c>
      <c r="K10" s="17">
        <v>16.5</v>
      </c>
      <c r="L10" s="17">
        <v>1</v>
      </c>
      <c r="M10" s="15">
        <v>0.1</v>
      </c>
      <c r="N10" s="15">
        <v>0</v>
      </c>
      <c r="O10" s="15">
        <v>0</v>
      </c>
      <c r="P10" s="29"/>
    </row>
    <row r="11" spans="1:16" ht="27" customHeight="1">
      <c r="A11" s="71" t="s">
        <v>45</v>
      </c>
      <c r="B11" s="71"/>
      <c r="C11" s="71">
        <f>C6+C7+C9+C10+C8</f>
        <v>525</v>
      </c>
      <c r="D11" s="71"/>
      <c r="E11" s="22">
        <f>E6+E7+E9+E10+E8</f>
        <v>25.45</v>
      </c>
      <c r="F11" s="22">
        <f>F6+F7+F9+F10+F8</f>
        <v>16.520000000000003</v>
      </c>
      <c r="G11" s="22">
        <f aca="true" t="shared" si="0" ref="G11:O11">G6+G7+G9+G10+G8</f>
        <v>69.49000000000001</v>
      </c>
      <c r="H11" s="22">
        <f t="shared" si="0"/>
        <v>526.8000000000001</v>
      </c>
      <c r="I11" s="22">
        <f t="shared" si="0"/>
        <v>291.40999999999997</v>
      </c>
      <c r="J11" s="22">
        <f t="shared" si="0"/>
        <v>116.38</v>
      </c>
      <c r="K11" s="22">
        <f t="shared" si="0"/>
        <v>416.40999999999997</v>
      </c>
      <c r="L11" s="22">
        <f t="shared" si="0"/>
        <v>3.16</v>
      </c>
      <c r="M11" s="22">
        <f t="shared" si="0"/>
        <v>0.37</v>
      </c>
      <c r="N11" s="22">
        <f t="shared" si="0"/>
        <v>22.88</v>
      </c>
      <c r="O11" s="22">
        <f t="shared" si="0"/>
        <v>95.85</v>
      </c>
      <c r="P11" s="29"/>
    </row>
    <row r="12" spans="1:16" ht="15.75">
      <c r="A12" s="73" t="s">
        <v>11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29"/>
    </row>
    <row r="13" spans="1:16" ht="36" customHeight="1">
      <c r="A13" s="74" t="s">
        <v>61</v>
      </c>
      <c r="B13" s="74"/>
      <c r="C13" s="51">
        <v>60</v>
      </c>
      <c r="D13" s="51"/>
      <c r="E13" s="17">
        <v>0.68</v>
      </c>
      <c r="F13" s="17">
        <v>3.71</v>
      </c>
      <c r="G13" s="17">
        <v>2.83</v>
      </c>
      <c r="H13" s="17">
        <v>47.46</v>
      </c>
      <c r="I13" s="17">
        <v>10.55</v>
      </c>
      <c r="J13" s="17">
        <v>10.67</v>
      </c>
      <c r="K13" s="17">
        <v>19.73</v>
      </c>
      <c r="L13" s="17">
        <v>0.5</v>
      </c>
      <c r="M13" s="15">
        <v>0.04</v>
      </c>
      <c r="N13" s="15">
        <v>12.25</v>
      </c>
      <c r="O13" s="15">
        <v>0</v>
      </c>
      <c r="P13" s="29">
        <v>19</v>
      </c>
    </row>
    <row r="14" spans="1:16" ht="32.25" customHeight="1">
      <c r="A14" s="70" t="s">
        <v>88</v>
      </c>
      <c r="B14" s="70"/>
      <c r="C14" s="51">
        <v>250</v>
      </c>
      <c r="D14" s="51"/>
      <c r="E14" s="17">
        <v>2</v>
      </c>
      <c r="F14" s="17">
        <v>5.11</v>
      </c>
      <c r="G14" s="17">
        <v>16.93</v>
      </c>
      <c r="H14" s="17">
        <v>121.75</v>
      </c>
      <c r="I14" s="17">
        <v>24.95</v>
      </c>
      <c r="J14" s="17">
        <v>26.4</v>
      </c>
      <c r="K14" s="17">
        <v>63.3</v>
      </c>
      <c r="L14" s="17">
        <v>0.94</v>
      </c>
      <c r="M14" s="15">
        <v>0.1</v>
      </c>
      <c r="N14" s="15">
        <v>7.54</v>
      </c>
      <c r="O14" s="15">
        <v>0</v>
      </c>
      <c r="P14" s="29">
        <v>132</v>
      </c>
    </row>
    <row r="15" spans="1:16" ht="33" customHeight="1">
      <c r="A15" s="70" t="s">
        <v>89</v>
      </c>
      <c r="B15" s="70"/>
      <c r="C15" s="51">
        <v>80</v>
      </c>
      <c r="D15" s="51"/>
      <c r="E15" s="17">
        <v>17.92</v>
      </c>
      <c r="F15" s="17">
        <v>14.58</v>
      </c>
      <c r="G15" s="17">
        <v>5.62</v>
      </c>
      <c r="H15" s="17">
        <v>225</v>
      </c>
      <c r="I15" s="17">
        <v>56.1</v>
      </c>
      <c r="J15" s="17">
        <v>23.9</v>
      </c>
      <c r="K15" s="17">
        <v>138.2</v>
      </c>
      <c r="L15" s="17">
        <v>1.77</v>
      </c>
      <c r="M15" s="15">
        <v>0.06</v>
      </c>
      <c r="N15" s="15">
        <v>0.54</v>
      </c>
      <c r="O15" s="15">
        <v>43</v>
      </c>
      <c r="P15" s="29">
        <v>492</v>
      </c>
    </row>
    <row r="16" spans="1:16" ht="27" customHeight="1">
      <c r="A16" s="70" t="s">
        <v>90</v>
      </c>
      <c r="B16" s="70"/>
      <c r="C16" s="51">
        <v>150</v>
      </c>
      <c r="D16" s="51"/>
      <c r="E16" s="17">
        <v>4.5</v>
      </c>
      <c r="F16" s="17">
        <v>5.1</v>
      </c>
      <c r="G16" s="17">
        <v>21.5</v>
      </c>
      <c r="H16" s="17">
        <v>151</v>
      </c>
      <c r="I16" s="17">
        <v>18</v>
      </c>
      <c r="J16" s="17">
        <v>73.5</v>
      </c>
      <c r="K16" s="17">
        <v>37.17</v>
      </c>
      <c r="L16" s="17">
        <v>2.4</v>
      </c>
      <c r="M16" s="15">
        <v>0.06</v>
      </c>
      <c r="N16" s="15">
        <v>0</v>
      </c>
      <c r="O16" s="15">
        <v>21</v>
      </c>
      <c r="P16" s="29">
        <v>516</v>
      </c>
    </row>
    <row r="17" spans="1:16" ht="33.75" customHeight="1">
      <c r="A17" s="70" t="s">
        <v>13</v>
      </c>
      <c r="B17" s="70"/>
      <c r="C17" s="51">
        <v>200</v>
      </c>
      <c r="D17" s="51"/>
      <c r="E17" s="17">
        <v>0.04</v>
      </c>
      <c r="F17" s="17">
        <v>0</v>
      </c>
      <c r="G17" s="17">
        <v>24.76</v>
      </c>
      <c r="H17" s="17">
        <v>94.2</v>
      </c>
      <c r="I17" s="17">
        <v>6.4</v>
      </c>
      <c r="J17" s="17">
        <v>0</v>
      </c>
      <c r="K17" s="17">
        <v>3.6</v>
      </c>
      <c r="L17" s="17">
        <v>0.18</v>
      </c>
      <c r="M17" s="15">
        <v>0.01</v>
      </c>
      <c r="N17" s="15">
        <v>1.08</v>
      </c>
      <c r="O17" s="15">
        <v>0</v>
      </c>
      <c r="P17" s="29">
        <v>639</v>
      </c>
    </row>
    <row r="18" spans="1:16" ht="27" customHeight="1">
      <c r="A18" s="70" t="s">
        <v>44</v>
      </c>
      <c r="B18" s="70"/>
      <c r="C18" s="51">
        <v>30</v>
      </c>
      <c r="D18" s="51"/>
      <c r="E18" s="17">
        <v>3.8</v>
      </c>
      <c r="F18" s="17">
        <v>0.3</v>
      </c>
      <c r="G18" s="17">
        <v>25.1</v>
      </c>
      <c r="H18" s="17">
        <v>118.4</v>
      </c>
      <c r="I18" s="17">
        <v>1.15</v>
      </c>
      <c r="J18" s="17">
        <v>42</v>
      </c>
      <c r="K18" s="17">
        <v>16.5</v>
      </c>
      <c r="L18" s="17">
        <v>1</v>
      </c>
      <c r="M18" s="15">
        <v>0.1</v>
      </c>
      <c r="N18" s="15">
        <v>0</v>
      </c>
      <c r="O18" s="15">
        <v>0</v>
      </c>
      <c r="P18" s="29"/>
    </row>
    <row r="19" spans="1:16" ht="27" customHeight="1">
      <c r="A19" s="70" t="s">
        <v>20</v>
      </c>
      <c r="B19" s="70"/>
      <c r="C19" s="51">
        <v>30</v>
      </c>
      <c r="D19" s="51"/>
      <c r="E19" s="17">
        <v>3.3</v>
      </c>
      <c r="F19" s="17">
        <v>0.5</v>
      </c>
      <c r="G19" s="17">
        <v>20.1</v>
      </c>
      <c r="H19" s="17">
        <v>95</v>
      </c>
      <c r="I19" s="17">
        <v>19</v>
      </c>
      <c r="J19" s="17">
        <v>78</v>
      </c>
      <c r="K19" s="17">
        <v>24.5</v>
      </c>
      <c r="L19" s="17">
        <v>1.3</v>
      </c>
      <c r="M19" s="15">
        <v>0.1</v>
      </c>
      <c r="N19" s="15">
        <v>0</v>
      </c>
      <c r="O19" s="15">
        <v>0</v>
      </c>
      <c r="P19" s="29"/>
    </row>
    <row r="20" spans="1:16" ht="27" customHeight="1">
      <c r="A20" s="71" t="s">
        <v>45</v>
      </c>
      <c r="B20" s="71"/>
      <c r="C20" s="71">
        <f>C13+C14+C15+C17+C18+C19+C16</f>
        <v>800</v>
      </c>
      <c r="D20" s="71"/>
      <c r="E20" s="22">
        <f aca="true" t="shared" si="1" ref="E20:O20">E13+E14+E15+E17+E18+E19+E16</f>
        <v>32.24</v>
      </c>
      <c r="F20" s="22">
        <f t="shared" si="1"/>
        <v>29.299999999999997</v>
      </c>
      <c r="G20" s="22">
        <f t="shared" si="1"/>
        <v>116.84</v>
      </c>
      <c r="H20" s="24">
        <f t="shared" si="1"/>
        <v>852.8100000000001</v>
      </c>
      <c r="I20" s="22">
        <f t="shared" si="1"/>
        <v>136.15</v>
      </c>
      <c r="J20" s="22">
        <f t="shared" si="1"/>
        <v>254.47</v>
      </c>
      <c r="K20" s="22">
        <f t="shared" si="1"/>
        <v>303</v>
      </c>
      <c r="L20" s="22">
        <f t="shared" si="1"/>
        <v>8.09</v>
      </c>
      <c r="M20" s="22">
        <f t="shared" si="1"/>
        <v>0.47000000000000003</v>
      </c>
      <c r="N20" s="22">
        <f t="shared" si="1"/>
        <v>21.409999999999997</v>
      </c>
      <c r="O20" s="22">
        <f t="shared" si="1"/>
        <v>64</v>
      </c>
      <c r="P20" s="29"/>
    </row>
    <row r="21" spans="1:16" ht="15.75">
      <c r="A21" s="72" t="s">
        <v>15</v>
      </c>
      <c r="B21" s="72"/>
      <c r="C21" s="72"/>
      <c r="D21" s="72"/>
      <c r="E21" s="23">
        <f aca="true" t="shared" si="2" ref="E21:O21">E11+E20</f>
        <v>57.69</v>
      </c>
      <c r="F21" s="23">
        <f t="shared" si="2"/>
        <v>45.82</v>
      </c>
      <c r="G21" s="23">
        <f t="shared" si="2"/>
        <v>186.33</v>
      </c>
      <c r="H21" s="23">
        <f t="shared" si="2"/>
        <v>1379.6100000000001</v>
      </c>
      <c r="I21" s="23">
        <f t="shared" si="2"/>
        <v>427.55999999999995</v>
      </c>
      <c r="J21" s="23">
        <f t="shared" si="2"/>
        <v>370.85</v>
      </c>
      <c r="K21" s="23">
        <f t="shared" si="2"/>
        <v>719.41</v>
      </c>
      <c r="L21" s="23">
        <f t="shared" si="2"/>
        <v>11.25</v>
      </c>
      <c r="M21" s="23">
        <f t="shared" si="2"/>
        <v>0.8400000000000001</v>
      </c>
      <c r="N21" s="23">
        <f t="shared" si="2"/>
        <v>44.28999999999999</v>
      </c>
      <c r="O21" s="23">
        <f t="shared" si="2"/>
        <v>159.85</v>
      </c>
      <c r="P21" s="29"/>
    </row>
    <row r="22" ht="15">
      <c r="A22" s="2"/>
    </row>
    <row r="23" spans="1:8" ht="12.75">
      <c r="A23" t="s">
        <v>16</v>
      </c>
      <c r="F23" s="3"/>
      <c r="H23">
        <f>(H6+H7+H10+H9)*100/1800</f>
        <v>26.19166666666667</v>
      </c>
    </row>
    <row r="24" spans="1:8" ht="12.75">
      <c r="A24" t="s">
        <v>17</v>
      </c>
      <c r="F24" s="3"/>
      <c r="H24">
        <f>(H13+H14+H15+H17+H18+H19)*100/1800</f>
        <v>38.989444444444445</v>
      </c>
    </row>
    <row r="25" ht="12.75">
      <c r="F25" s="4"/>
    </row>
    <row r="26" spans="1:7" ht="12.75">
      <c r="A26" t="s">
        <v>30</v>
      </c>
      <c r="E26">
        <f>E21*4*100/H21</f>
        <v>16.726466175223432</v>
      </c>
      <c r="F26">
        <f>F21*9*100/H21</f>
        <v>29.891056168047488</v>
      </c>
      <c r="G26">
        <f>G21*4*100/H21</f>
        <v>54.023963293974376</v>
      </c>
    </row>
    <row r="28" spans="5:7" ht="12.75">
      <c r="E28" s="4" t="s">
        <v>31</v>
      </c>
      <c r="F28" s="3"/>
      <c r="G28" s="3"/>
    </row>
  </sheetData>
  <sheetProtection/>
  <mergeCells count="44">
    <mergeCell ref="A1:A3"/>
    <mergeCell ref="B1:B3"/>
    <mergeCell ref="C1:D2"/>
    <mergeCell ref="E1:G1"/>
    <mergeCell ref="H1:H2"/>
    <mergeCell ref="I1:L1"/>
    <mergeCell ref="M1:O1"/>
    <mergeCell ref="C3:D3"/>
    <mergeCell ref="A6:B6"/>
    <mergeCell ref="C6:D6"/>
    <mergeCell ref="A7:B7"/>
    <mergeCell ref="C7:D7"/>
    <mergeCell ref="E3:H3"/>
    <mergeCell ref="I3:L3"/>
    <mergeCell ref="A4:O4"/>
    <mergeCell ref="A5:O5"/>
    <mergeCell ref="C15:D15"/>
    <mergeCell ref="A16:B16"/>
    <mergeCell ref="A9:B9"/>
    <mergeCell ref="C9:D9"/>
    <mergeCell ref="A10:B10"/>
    <mergeCell ref="C10:D10"/>
    <mergeCell ref="A11:B11"/>
    <mergeCell ref="C11:D11"/>
    <mergeCell ref="C17:D17"/>
    <mergeCell ref="A18:B18"/>
    <mergeCell ref="A12:O12"/>
    <mergeCell ref="A13:B13"/>
    <mergeCell ref="C13:D13"/>
    <mergeCell ref="A19:B19"/>
    <mergeCell ref="C19:D19"/>
    <mergeCell ref="A14:B14"/>
    <mergeCell ref="C14:D14"/>
    <mergeCell ref="A15:B15"/>
    <mergeCell ref="C18:D18"/>
    <mergeCell ref="P1:P3"/>
    <mergeCell ref="C16:D16"/>
    <mergeCell ref="A20:B20"/>
    <mergeCell ref="C20:D20"/>
    <mergeCell ref="A21:B21"/>
    <mergeCell ref="C21:D21"/>
    <mergeCell ref="A8:B8"/>
    <mergeCell ref="C8:D8"/>
    <mergeCell ref="A17:B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A13" sqref="A13:P16"/>
    </sheetView>
  </sheetViews>
  <sheetFormatPr defaultColWidth="9.00390625" defaultRowHeight="12.75"/>
  <cols>
    <col min="2" max="2" width="13.125" style="0" customWidth="1"/>
    <col min="3" max="3" width="11.25390625" style="0" bestFit="1" customWidth="1"/>
    <col min="11" max="11" width="10.75390625" style="0" bestFit="1" customWidth="1"/>
  </cols>
  <sheetData>
    <row r="1" spans="1:16" ht="46.5" customHeight="1">
      <c r="A1" s="47" t="s">
        <v>0</v>
      </c>
      <c r="B1" s="47" t="s">
        <v>1</v>
      </c>
      <c r="C1" s="47" t="s">
        <v>2</v>
      </c>
      <c r="D1" s="47"/>
      <c r="E1" s="47" t="s">
        <v>3</v>
      </c>
      <c r="F1" s="47"/>
      <c r="G1" s="47"/>
      <c r="H1" s="47" t="s">
        <v>4</v>
      </c>
      <c r="I1" s="47" t="s">
        <v>33</v>
      </c>
      <c r="J1" s="47"/>
      <c r="K1" s="47"/>
      <c r="L1" s="47"/>
      <c r="M1" s="47" t="s">
        <v>38</v>
      </c>
      <c r="N1" s="47"/>
      <c r="O1" s="47"/>
      <c r="P1" s="32" t="s">
        <v>77</v>
      </c>
    </row>
    <row r="2" spans="1:16" ht="15.75">
      <c r="A2" s="47"/>
      <c r="B2" s="47"/>
      <c r="C2" s="47"/>
      <c r="D2" s="47"/>
      <c r="E2" s="5" t="s">
        <v>5</v>
      </c>
      <c r="F2" s="5" t="s">
        <v>6</v>
      </c>
      <c r="G2" s="5" t="s">
        <v>7</v>
      </c>
      <c r="H2" s="47"/>
      <c r="I2" s="5" t="s">
        <v>34</v>
      </c>
      <c r="J2" s="5" t="s">
        <v>35</v>
      </c>
      <c r="K2" s="5" t="s">
        <v>36</v>
      </c>
      <c r="L2" s="5" t="s">
        <v>37</v>
      </c>
      <c r="M2" s="5" t="s">
        <v>39</v>
      </c>
      <c r="N2" s="5" t="s">
        <v>40</v>
      </c>
      <c r="O2" s="9" t="s">
        <v>41</v>
      </c>
      <c r="P2" s="32"/>
    </row>
    <row r="3" spans="1:16" ht="12" customHeight="1">
      <c r="A3" s="47"/>
      <c r="B3" s="47"/>
      <c r="C3" s="47" t="s">
        <v>71</v>
      </c>
      <c r="D3" s="47"/>
      <c r="E3" s="47"/>
      <c r="F3" s="47"/>
      <c r="G3" s="47"/>
      <c r="H3" s="47"/>
      <c r="I3" s="47"/>
      <c r="J3" s="47"/>
      <c r="K3" s="47"/>
      <c r="L3" s="47"/>
      <c r="M3" s="20"/>
      <c r="N3" s="20"/>
      <c r="O3" s="21"/>
      <c r="P3" s="32"/>
    </row>
    <row r="4" spans="1:16" ht="15.75">
      <c r="A4" s="77" t="s">
        <v>19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27"/>
    </row>
    <row r="5" spans="1:16" ht="16.5" customHeight="1">
      <c r="A5" s="78" t="s">
        <v>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27"/>
    </row>
    <row r="6" spans="1:16" ht="32.25" customHeight="1">
      <c r="A6" s="70" t="s">
        <v>55</v>
      </c>
      <c r="B6" s="70"/>
      <c r="C6" s="51">
        <v>160</v>
      </c>
      <c r="D6" s="51"/>
      <c r="E6" s="11">
        <v>28.44</v>
      </c>
      <c r="F6" s="11">
        <v>19.51</v>
      </c>
      <c r="G6" s="11">
        <v>17.1</v>
      </c>
      <c r="H6" s="11">
        <v>357.16</v>
      </c>
      <c r="I6" s="11">
        <v>248.75</v>
      </c>
      <c r="J6" s="11">
        <v>39.6</v>
      </c>
      <c r="K6" s="11">
        <v>350.7</v>
      </c>
      <c r="L6" s="11">
        <v>1.17</v>
      </c>
      <c r="M6" s="15">
        <v>0.11</v>
      </c>
      <c r="N6" s="15">
        <v>0.39</v>
      </c>
      <c r="O6" s="15">
        <v>89.95</v>
      </c>
      <c r="P6" s="28">
        <v>358</v>
      </c>
    </row>
    <row r="7" spans="1:16" ht="27" customHeight="1">
      <c r="A7" s="70" t="s">
        <v>56</v>
      </c>
      <c r="B7" s="70"/>
      <c r="C7" s="51">
        <v>200</v>
      </c>
      <c r="D7" s="51"/>
      <c r="E7" s="17">
        <v>3.52</v>
      </c>
      <c r="F7" s="17">
        <v>3.72</v>
      </c>
      <c r="G7" s="17">
        <v>25.49</v>
      </c>
      <c r="H7" s="17">
        <v>145.2</v>
      </c>
      <c r="I7" s="17">
        <v>122</v>
      </c>
      <c r="J7" s="17">
        <v>14</v>
      </c>
      <c r="K7" s="17">
        <v>90</v>
      </c>
      <c r="L7" s="17">
        <v>0.56</v>
      </c>
      <c r="M7" s="15">
        <v>0.04</v>
      </c>
      <c r="N7" s="15">
        <v>1.3</v>
      </c>
      <c r="O7" s="15">
        <v>0.01</v>
      </c>
      <c r="P7" s="28">
        <v>694</v>
      </c>
    </row>
    <row r="8" spans="1:16" ht="27" customHeight="1">
      <c r="A8" s="70" t="s">
        <v>42</v>
      </c>
      <c r="B8" s="70"/>
      <c r="C8" s="51">
        <v>10</v>
      </c>
      <c r="D8" s="51"/>
      <c r="E8" s="17">
        <v>0</v>
      </c>
      <c r="F8" s="17">
        <v>8.2</v>
      </c>
      <c r="G8" s="17">
        <v>0.1</v>
      </c>
      <c r="H8" s="17">
        <v>75</v>
      </c>
      <c r="I8" s="17">
        <v>1</v>
      </c>
      <c r="J8" s="17">
        <v>0</v>
      </c>
      <c r="K8" s="17">
        <v>2</v>
      </c>
      <c r="L8" s="17">
        <v>0</v>
      </c>
      <c r="M8" s="15">
        <v>0</v>
      </c>
      <c r="N8" s="15">
        <v>0</v>
      </c>
      <c r="O8" s="15">
        <v>59</v>
      </c>
      <c r="P8" s="28"/>
    </row>
    <row r="9" spans="1:16" ht="27" customHeight="1">
      <c r="A9" s="70" t="s">
        <v>44</v>
      </c>
      <c r="B9" s="70"/>
      <c r="C9" s="51">
        <v>30</v>
      </c>
      <c r="D9" s="51"/>
      <c r="E9" s="17">
        <v>3.8</v>
      </c>
      <c r="F9" s="17">
        <v>0.3</v>
      </c>
      <c r="G9" s="17">
        <v>25.1</v>
      </c>
      <c r="H9" s="17">
        <v>118.4</v>
      </c>
      <c r="I9" s="17">
        <v>11.5</v>
      </c>
      <c r="J9" s="17">
        <v>42</v>
      </c>
      <c r="K9" s="17">
        <v>16.5</v>
      </c>
      <c r="L9" s="17">
        <v>1</v>
      </c>
      <c r="M9" s="15">
        <v>0.1</v>
      </c>
      <c r="N9" s="15">
        <v>0</v>
      </c>
      <c r="O9" s="15">
        <v>0</v>
      </c>
      <c r="P9" s="29"/>
    </row>
    <row r="10" spans="1:16" ht="27" customHeight="1">
      <c r="A10" s="71" t="s">
        <v>45</v>
      </c>
      <c r="B10" s="71"/>
      <c r="C10" s="71">
        <f>C6+C7+C8+C9</f>
        <v>400</v>
      </c>
      <c r="D10" s="71"/>
      <c r="E10" s="22">
        <f aca="true" t="shared" si="0" ref="E10:O10">E6+E7+E8+E9</f>
        <v>35.76</v>
      </c>
      <c r="F10" s="22">
        <f t="shared" si="0"/>
        <v>31.73</v>
      </c>
      <c r="G10" s="22">
        <f t="shared" si="0"/>
        <v>67.79</v>
      </c>
      <c r="H10" s="22">
        <f t="shared" si="0"/>
        <v>695.76</v>
      </c>
      <c r="I10" s="22">
        <f t="shared" si="0"/>
        <v>383.25</v>
      </c>
      <c r="J10" s="22">
        <f t="shared" si="0"/>
        <v>95.6</v>
      </c>
      <c r="K10" s="22">
        <f t="shared" si="0"/>
        <v>459.2</v>
      </c>
      <c r="L10" s="22">
        <f t="shared" si="0"/>
        <v>2.73</v>
      </c>
      <c r="M10" s="22">
        <f t="shared" si="0"/>
        <v>0.25</v>
      </c>
      <c r="N10" s="22">
        <f t="shared" si="0"/>
        <v>1.69</v>
      </c>
      <c r="O10" s="22">
        <f t="shared" si="0"/>
        <v>148.96</v>
      </c>
      <c r="P10" s="29"/>
    </row>
    <row r="11" spans="1:16" ht="15.75">
      <c r="A11" s="73" t="s">
        <v>11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29"/>
    </row>
    <row r="12" spans="1:16" ht="36" customHeight="1">
      <c r="A12" s="74" t="s">
        <v>57</v>
      </c>
      <c r="B12" s="74"/>
      <c r="C12" s="51">
        <v>60</v>
      </c>
      <c r="D12" s="51"/>
      <c r="E12" s="17">
        <v>0.86</v>
      </c>
      <c r="F12" s="17">
        <v>3.65</v>
      </c>
      <c r="G12" s="17">
        <v>5.02</v>
      </c>
      <c r="H12" s="17">
        <v>56.34</v>
      </c>
      <c r="I12" s="17">
        <v>21.09</v>
      </c>
      <c r="J12" s="17">
        <v>12.54</v>
      </c>
      <c r="K12" s="17">
        <v>24.58</v>
      </c>
      <c r="L12" s="17">
        <v>0.8</v>
      </c>
      <c r="M12" s="15">
        <v>0.01</v>
      </c>
      <c r="N12" s="15">
        <v>5.7</v>
      </c>
      <c r="O12" s="15">
        <v>0</v>
      </c>
      <c r="P12" s="29">
        <v>78</v>
      </c>
    </row>
    <row r="13" spans="1:16" ht="32.25" customHeight="1">
      <c r="A13" s="70" t="s">
        <v>85</v>
      </c>
      <c r="B13" s="70"/>
      <c r="C13" s="51">
        <v>250</v>
      </c>
      <c r="D13" s="51"/>
      <c r="E13" s="17">
        <v>7.075</v>
      </c>
      <c r="F13" s="17">
        <v>6.08</v>
      </c>
      <c r="G13" s="17">
        <v>17.232</v>
      </c>
      <c r="H13" s="17">
        <v>152.18</v>
      </c>
      <c r="I13" s="17">
        <v>40.09</v>
      </c>
      <c r="J13" s="17">
        <v>6.78</v>
      </c>
      <c r="K13" s="17">
        <v>43.73</v>
      </c>
      <c r="L13" s="17">
        <v>0.38</v>
      </c>
      <c r="M13" s="15">
        <v>0.08</v>
      </c>
      <c r="N13" s="15">
        <v>0.04</v>
      </c>
      <c r="O13" s="15">
        <v>1.28</v>
      </c>
      <c r="P13" s="29">
        <v>201</v>
      </c>
    </row>
    <row r="14" spans="1:16" ht="27" customHeight="1">
      <c r="A14" s="70" t="s">
        <v>86</v>
      </c>
      <c r="B14" s="70"/>
      <c r="C14" s="51">
        <v>80</v>
      </c>
      <c r="D14" s="51"/>
      <c r="E14" s="17">
        <v>15.683</v>
      </c>
      <c r="F14" s="17">
        <v>7.18</v>
      </c>
      <c r="G14" s="17">
        <v>7.172</v>
      </c>
      <c r="H14" s="17">
        <v>156.99</v>
      </c>
      <c r="I14" s="17">
        <v>23.41</v>
      </c>
      <c r="J14" s="17">
        <v>16.73</v>
      </c>
      <c r="K14" s="17">
        <v>138.81</v>
      </c>
      <c r="L14" s="17">
        <v>1.77</v>
      </c>
      <c r="M14" s="15">
        <v>0.05</v>
      </c>
      <c r="N14" s="15">
        <v>2.35</v>
      </c>
      <c r="O14" s="15">
        <v>0.05</v>
      </c>
      <c r="P14" s="29">
        <v>437</v>
      </c>
    </row>
    <row r="15" spans="1:16" ht="27" customHeight="1">
      <c r="A15" s="70" t="s">
        <v>87</v>
      </c>
      <c r="B15" s="70"/>
      <c r="C15" s="51">
        <v>150</v>
      </c>
      <c r="D15" s="51"/>
      <c r="E15" s="17">
        <v>5.8</v>
      </c>
      <c r="F15" s="17">
        <v>5.7</v>
      </c>
      <c r="G15" s="17">
        <v>34</v>
      </c>
      <c r="H15" s="17">
        <v>210</v>
      </c>
      <c r="I15" s="17">
        <v>21.96</v>
      </c>
      <c r="J15" s="17">
        <v>43.99</v>
      </c>
      <c r="K15" s="17">
        <v>119.59</v>
      </c>
      <c r="L15" s="17">
        <v>1.73</v>
      </c>
      <c r="M15" s="15">
        <v>0.23</v>
      </c>
      <c r="N15" s="15">
        <v>31.5</v>
      </c>
      <c r="O15" s="15">
        <v>31.5</v>
      </c>
      <c r="P15" s="29">
        <v>81</v>
      </c>
    </row>
    <row r="16" spans="1:16" ht="33.75" customHeight="1">
      <c r="A16" s="70" t="s">
        <v>59</v>
      </c>
      <c r="B16" s="70"/>
      <c r="C16" s="51">
        <v>200</v>
      </c>
      <c r="D16" s="51"/>
      <c r="E16" s="17">
        <v>1.2</v>
      </c>
      <c r="F16" s="17">
        <v>1.33</v>
      </c>
      <c r="G16" s="17">
        <v>10.27</v>
      </c>
      <c r="H16" s="17">
        <v>55.35</v>
      </c>
      <c r="I16" s="17">
        <v>50.16</v>
      </c>
      <c r="J16" s="17">
        <v>5.83</v>
      </c>
      <c r="K16" s="17">
        <v>37.5</v>
      </c>
      <c r="L16" s="17">
        <v>0.06</v>
      </c>
      <c r="M16" s="15">
        <v>0.01</v>
      </c>
      <c r="N16" s="15">
        <v>0.54</v>
      </c>
      <c r="O16" s="15">
        <v>0</v>
      </c>
      <c r="P16" s="28">
        <v>692</v>
      </c>
    </row>
    <row r="17" spans="1:16" ht="27" customHeight="1">
      <c r="A17" s="70" t="s">
        <v>44</v>
      </c>
      <c r="B17" s="70"/>
      <c r="C17" s="51">
        <v>30</v>
      </c>
      <c r="D17" s="51"/>
      <c r="E17" s="17">
        <v>3.8</v>
      </c>
      <c r="F17" s="17">
        <v>0.3</v>
      </c>
      <c r="G17" s="17">
        <v>25.1</v>
      </c>
      <c r="H17" s="17">
        <v>118.4</v>
      </c>
      <c r="I17" s="17">
        <v>1.15</v>
      </c>
      <c r="J17" s="17">
        <v>42</v>
      </c>
      <c r="K17" s="17">
        <v>16.5</v>
      </c>
      <c r="L17" s="17">
        <v>1</v>
      </c>
      <c r="M17" s="15">
        <v>0.1</v>
      </c>
      <c r="N17" s="15">
        <v>0</v>
      </c>
      <c r="O17" s="15">
        <v>0</v>
      </c>
      <c r="P17" s="29"/>
    </row>
    <row r="18" spans="1:16" ht="27" customHeight="1">
      <c r="A18" s="70" t="s">
        <v>20</v>
      </c>
      <c r="B18" s="70"/>
      <c r="C18" s="51">
        <v>30</v>
      </c>
      <c r="D18" s="51"/>
      <c r="E18" s="17">
        <v>3.3</v>
      </c>
      <c r="F18" s="17">
        <v>0.5</v>
      </c>
      <c r="G18" s="17">
        <v>20.1</v>
      </c>
      <c r="H18" s="17">
        <v>95</v>
      </c>
      <c r="I18" s="17">
        <v>19</v>
      </c>
      <c r="J18" s="17">
        <v>78</v>
      </c>
      <c r="K18" s="17">
        <v>24.5</v>
      </c>
      <c r="L18" s="17">
        <v>1.3</v>
      </c>
      <c r="M18" s="15">
        <v>0.1</v>
      </c>
      <c r="N18" s="15">
        <v>0</v>
      </c>
      <c r="O18" s="15">
        <v>0</v>
      </c>
      <c r="P18" s="29"/>
    </row>
    <row r="19" spans="1:16" ht="27" customHeight="1">
      <c r="A19" s="71" t="s">
        <v>45</v>
      </c>
      <c r="B19" s="71"/>
      <c r="C19" s="71">
        <f>C12+C13+C14+C16+C17+C18+C15</f>
        <v>800</v>
      </c>
      <c r="D19" s="71"/>
      <c r="E19" s="22">
        <f aca="true" t="shared" si="1" ref="E19:O19">E12+E13+E14+E16+E17+E18+E15</f>
        <v>37.718</v>
      </c>
      <c r="F19" s="22">
        <f t="shared" si="1"/>
        <v>24.740000000000002</v>
      </c>
      <c r="G19" s="22">
        <f t="shared" si="1"/>
        <v>118.894</v>
      </c>
      <c r="H19" s="24">
        <f t="shared" si="1"/>
        <v>844.26</v>
      </c>
      <c r="I19" s="22">
        <f t="shared" si="1"/>
        <v>176.86</v>
      </c>
      <c r="J19" s="22">
        <f t="shared" si="1"/>
        <v>205.87</v>
      </c>
      <c r="K19" s="22">
        <f t="shared" si="1"/>
        <v>405.21000000000004</v>
      </c>
      <c r="L19" s="22">
        <f t="shared" si="1"/>
        <v>7.039999999999999</v>
      </c>
      <c r="M19" s="22">
        <f t="shared" si="1"/>
        <v>0.58</v>
      </c>
      <c r="N19" s="22">
        <f t="shared" si="1"/>
        <v>40.129999999999995</v>
      </c>
      <c r="O19" s="22">
        <f t="shared" si="1"/>
        <v>32.83</v>
      </c>
      <c r="P19" s="29"/>
    </row>
    <row r="20" spans="1:16" ht="15.75">
      <c r="A20" s="72" t="s">
        <v>15</v>
      </c>
      <c r="B20" s="72"/>
      <c r="C20" s="72"/>
      <c r="D20" s="72"/>
      <c r="E20" s="23">
        <f aca="true" t="shared" si="2" ref="E20:O20">E10+E19</f>
        <v>73.47800000000001</v>
      </c>
      <c r="F20" s="23">
        <f t="shared" si="2"/>
        <v>56.47</v>
      </c>
      <c r="G20" s="23">
        <f t="shared" si="2"/>
        <v>186.68400000000003</v>
      </c>
      <c r="H20" s="23">
        <f t="shared" si="2"/>
        <v>1540.02</v>
      </c>
      <c r="I20" s="23">
        <f t="shared" si="2"/>
        <v>560.11</v>
      </c>
      <c r="J20" s="23">
        <f t="shared" si="2"/>
        <v>301.47</v>
      </c>
      <c r="K20" s="23">
        <f t="shared" si="2"/>
        <v>864.4100000000001</v>
      </c>
      <c r="L20" s="23">
        <f t="shared" si="2"/>
        <v>9.77</v>
      </c>
      <c r="M20" s="23">
        <f t="shared" si="2"/>
        <v>0.83</v>
      </c>
      <c r="N20" s="23">
        <f t="shared" si="2"/>
        <v>41.81999999999999</v>
      </c>
      <c r="O20" s="23">
        <f t="shared" si="2"/>
        <v>181.79000000000002</v>
      </c>
      <c r="P20" s="29"/>
    </row>
    <row r="21" ht="15">
      <c r="A21" s="2"/>
    </row>
    <row r="22" spans="1:8" ht="12.75">
      <c r="A22" t="s">
        <v>16</v>
      </c>
      <c r="F22" s="3"/>
      <c r="H22">
        <f>(H6+H7+H9+H8)*100/1800</f>
        <v>38.653333333333336</v>
      </c>
    </row>
    <row r="23" spans="1:8" ht="12.75">
      <c r="A23" t="s">
        <v>17</v>
      </c>
      <c r="F23" s="3"/>
      <c r="H23">
        <f>(H12+H13+H14+H16+H17+H18)*100/1800</f>
        <v>35.236666666666665</v>
      </c>
    </row>
    <row r="24" ht="12.75">
      <c r="F24" s="4"/>
    </row>
    <row r="25" spans="1:7" ht="12.75">
      <c r="A25" t="s">
        <v>30</v>
      </c>
      <c r="E25">
        <f>E20*4*100/H20</f>
        <v>19.084946948740928</v>
      </c>
      <c r="F25">
        <f>F20*9*100/H20</f>
        <v>33.00151946078623</v>
      </c>
      <c r="G25">
        <f>G20*4*100/H20</f>
        <v>48.48872092570227</v>
      </c>
    </row>
    <row r="27" spans="5:7" ht="12.75">
      <c r="E27" s="4" t="s">
        <v>31</v>
      </c>
      <c r="F27" s="3"/>
      <c r="G27" s="3"/>
    </row>
  </sheetData>
  <sheetProtection/>
  <mergeCells count="42">
    <mergeCell ref="A19:B19"/>
    <mergeCell ref="C19:D19"/>
    <mergeCell ref="A20:B20"/>
    <mergeCell ref="C20:D20"/>
    <mergeCell ref="A17:B17"/>
    <mergeCell ref="C17:D17"/>
    <mergeCell ref="A15:B15"/>
    <mergeCell ref="C15:D15"/>
    <mergeCell ref="A18:B18"/>
    <mergeCell ref="C18:D18"/>
    <mergeCell ref="A13:B13"/>
    <mergeCell ref="C13:D13"/>
    <mergeCell ref="A14:B14"/>
    <mergeCell ref="C14:D14"/>
    <mergeCell ref="A16:B16"/>
    <mergeCell ref="C16:D16"/>
    <mergeCell ref="C7:D7"/>
    <mergeCell ref="A10:B10"/>
    <mergeCell ref="C10:D10"/>
    <mergeCell ref="A11:O11"/>
    <mergeCell ref="A12:B12"/>
    <mergeCell ref="C12:D12"/>
    <mergeCell ref="I1:L1"/>
    <mergeCell ref="M1:O1"/>
    <mergeCell ref="C3:D3"/>
    <mergeCell ref="A8:B8"/>
    <mergeCell ref="C8:D8"/>
    <mergeCell ref="A9:B9"/>
    <mergeCell ref="C9:D9"/>
    <mergeCell ref="A6:B6"/>
    <mergeCell ref="C6:D6"/>
    <mergeCell ref="A7:B7"/>
    <mergeCell ref="P1:P3"/>
    <mergeCell ref="E3:H3"/>
    <mergeCell ref="I3:L3"/>
    <mergeCell ref="A4:O4"/>
    <mergeCell ref="A5:O5"/>
    <mergeCell ref="A1:A3"/>
    <mergeCell ref="B1:B3"/>
    <mergeCell ref="C1:D2"/>
    <mergeCell ref="E1:G1"/>
    <mergeCell ref="H1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A15" sqref="A15:P17"/>
    </sheetView>
  </sheetViews>
  <sheetFormatPr defaultColWidth="9.00390625" defaultRowHeight="12.75"/>
  <cols>
    <col min="2" max="2" width="13.125" style="0" customWidth="1"/>
    <col min="3" max="3" width="11.25390625" style="0" bestFit="1" customWidth="1"/>
    <col min="11" max="11" width="10.75390625" style="0" bestFit="1" customWidth="1"/>
  </cols>
  <sheetData>
    <row r="1" spans="1:16" ht="46.5" customHeight="1">
      <c r="A1" s="47" t="s">
        <v>0</v>
      </c>
      <c r="B1" s="47" t="s">
        <v>1</v>
      </c>
      <c r="C1" s="47" t="s">
        <v>2</v>
      </c>
      <c r="D1" s="47"/>
      <c r="E1" s="47" t="s">
        <v>3</v>
      </c>
      <c r="F1" s="47"/>
      <c r="G1" s="47"/>
      <c r="H1" s="47" t="s">
        <v>4</v>
      </c>
      <c r="I1" s="47" t="s">
        <v>33</v>
      </c>
      <c r="J1" s="47"/>
      <c r="K1" s="47"/>
      <c r="L1" s="47"/>
      <c r="M1" s="47" t="s">
        <v>38</v>
      </c>
      <c r="N1" s="47"/>
      <c r="O1" s="47"/>
      <c r="P1" s="32" t="s">
        <v>77</v>
      </c>
    </row>
    <row r="2" spans="1:16" ht="15.75">
      <c r="A2" s="47"/>
      <c r="B2" s="47"/>
      <c r="C2" s="47"/>
      <c r="D2" s="47"/>
      <c r="E2" s="5" t="s">
        <v>5</v>
      </c>
      <c r="F2" s="5" t="s">
        <v>6</v>
      </c>
      <c r="G2" s="5" t="s">
        <v>7</v>
      </c>
      <c r="H2" s="47"/>
      <c r="I2" s="5" t="s">
        <v>34</v>
      </c>
      <c r="J2" s="5" t="s">
        <v>35</v>
      </c>
      <c r="K2" s="5" t="s">
        <v>36</v>
      </c>
      <c r="L2" s="5" t="s">
        <v>37</v>
      </c>
      <c r="M2" s="5" t="s">
        <v>39</v>
      </c>
      <c r="N2" s="5" t="s">
        <v>40</v>
      </c>
      <c r="O2" s="9" t="s">
        <v>41</v>
      </c>
      <c r="P2" s="32"/>
    </row>
    <row r="3" spans="1:16" ht="12" customHeight="1">
      <c r="A3" s="47"/>
      <c r="B3" s="47"/>
      <c r="C3" s="47" t="s">
        <v>71</v>
      </c>
      <c r="D3" s="47"/>
      <c r="E3" s="47"/>
      <c r="F3" s="47"/>
      <c r="G3" s="47"/>
      <c r="H3" s="47"/>
      <c r="I3" s="47"/>
      <c r="J3" s="47"/>
      <c r="K3" s="47"/>
      <c r="L3" s="47"/>
      <c r="M3" s="20"/>
      <c r="N3" s="20"/>
      <c r="O3" s="21"/>
      <c r="P3" s="32"/>
    </row>
    <row r="4" spans="1:16" ht="15.75">
      <c r="A4" s="77" t="s">
        <v>18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27"/>
    </row>
    <row r="5" spans="1:16" ht="16.5" customHeight="1">
      <c r="A5" s="78" t="s">
        <v>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27"/>
    </row>
    <row r="6" spans="1:16" ht="26.25" customHeight="1">
      <c r="A6" s="70" t="s">
        <v>12</v>
      </c>
      <c r="B6" s="70"/>
      <c r="C6" s="51">
        <v>180</v>
      </c>
      <c r="D6" s="51"/>
      <c r="E6" s="11">
        <v>6.62</v>
      </c>
      <c r="F6" s="11">
        <v>5.42</v>
      </c>
      <c r="G6" s="11">
        <v>31.73</v>
      </c>
      <c r="H6" s="11">
        <v>202.14</v>
      </c>
      <c r="I6" s="11">
        <v>5.83</v>
      </c>
      <c r="J6" s="11">
        <v>25.34</v>
      </c>
      <c r="K6" s="11">
        <v>44.6</v>
      </c>
      <c r="L6" s="11">
        <v>1.33</v>
      </c>
      <c r="M6" s="15">
        <v>0.07</v>
      </c>
      <c r="N6" s="15">
        <v>0</v>
      </c>
      <c r="O6" s="15">
        <v>25.2</v>
      </c>
      <c r="P6" s="28">
        <v>516</v>
      </c>
    </row>
    <row r="7" spans="1:16" ht="26.25" customHeight="1">
      <c r="A7" s="70" t="s">
        <v>52</v>
      </c>
      <c r="B7" s="70"/>
      <c r="C7" s="51">
        <v>80</v>
      </c>
      <c r="D7" s="51"/>
      <c r="E7" s="17">
        <v>8.32</v>
      </c>
      <c r="F7" s="17">
        <v>16</v>
      </c>
      <c r="G7" s="17">
        <v>16.96</v>
      </c>
      <c r="H7" s="17">
        <v>179.2</v>
      </c>
      <c r="I7" s="17">
        <v>19.2</v>
      </c>
      <c r="J7" s="17">
        <v>16</v>
      </c>
      <c r="K7" s="17">
        <v>127.2</v>
      </c>
      <c r="L7" s="17">
        <v>1.44</v>
      </c>
      <c r="M7" s="15">
        <v>0.03</v>
      </c>
      <c r="N7" s="15">
        <v>0</v>
      </c>
      <c r="O7" s="15">
        <v>0</v>
      </c>
      <c r="P7" s="28">
        <v>413</v>
      </c>
    </row>
    <row r="8" spans="1:16" ht="27" customHeight="1">
      <c r="A8" s="70" t="s">
        <v>10</v>
      </c>
      <c r="B8" s="70"/>
      <c r="C8" s="51">
        <v>200</v>
      </c>
      <c r="D8" s="51"/>
      <c r="E8" s="17">
        <v>0.2</v>
      </c>
      <c r="F8" s="17">
        <v>0</v>
      </c>
      <c r="G8" s="17">
        <v>14</v>
      </c>
      <c r="H8" s="17">
        <v>28</v>
      </c>
      <c r="I8" s="17">
        <v>6</v>
      </c>
      <c r="J8" s="17">
        <v>0</v>
      </c>
      <c r="K8" s="17">
        <v>0</v>
      </c>
      <c r="L8" s="17">
        <v>0.4</v>
      </c>
      <c r="M8" s="15">
        <v>0</v>
      </c>
      <c r="N8" s="15">
        <v>0</v>
      </c>
      <c r="O8" s="15">
        <v>0</v>
      </c>
      <c r="P8" s="28">
        <v>685</v>
      </c>
    </row>
    <row r="9" spans="1:16" ht="27" customHeight="1">
      <c r="A9" s="70" t="s">
        <v>42</v>
      </c>
      <c r="B9" s="70"/>
      <c r="C9" s="51">
        <v>10</v>
      </c>
      <c r="D9" s="51"/>
      <c r="E9" s="17">
        <v>0</v>
      </c>
      <c r="F9" s="17">
        <v>8.2</v>
      </c>
      <c r="G9" s="17">
        <v>0.1</v>
      </c>
      <c r="H9" s="17">
        <v>75</v>
      </c>
      <c r="I9" s="17">
        <v>1</v>
      </c>
      <c r="J9" s="17">
        <v>0</v>
      </c>
      <c r="K9" s="17">
        <v>2</v>
      </c>
      <c r="L9" s="17">
        <v>0</v>
      </c>
      <c r="M9" s="15">
        <v>0</v>
      </c>
      <c r="N9" s="15">
        <v>0</v>
      </c>
      <c r="O9" s="15">
        <v>59</v>
      </c>
      <c r="P9" s="29"/>
    </row>
    <row r="10" spans="1:16" ht="27" customHeight="1">
      <c r="A10" s="70" t="s">
        <v>43</v>
      </c>
      <c r="B10" s="70"/>
      <c r="C10" s="51">
        <v>15</v>
      </c>
      <c r="D10" s="51"/>
      <c r="E10" s="17">
        <v>3.48</v>
      </c>
      <c r="F10" s="17">
        <v>4.43</v>
      </c>
      <c r="G10" s="17">
        <v>0</v>
      </c>
      <c r="H10" s="17">
        <v>54.6</v>
      </c>
      <c r="I10" s="17">
        <v>132</v>
      </c>
      <c r="J10" s="17">
        <v>5.25</v>
      </c>
      <c r="K10" s="17">
        <v>75</v>
      </c>
      <c r="L10" s="17">
        <v>0.15</v>
      </c>
      <c r="M10" s="15">
        <v>0.01</v>
      </c>
      <c r="N10" s="15">
        <v>0.11</v>
      </c>
      <c r="O10" s="15">
        <v>39</v>
      </c>
      <c r="P10" s="29"/>
    </row>
    <row r="11" spans="1:16" ht="27" customHeight="1">
      <c r="A11" s="70" t="s">
        <v>44</v>
      </c>
      <c r="B11" s="70"/>
      <c r="C11" s="51">
        <v>30</v>
      </c>
      <c r="D11" s="51"/>
      <c r="E11" s="17">
        <v>3.8</v>
      </c>
      <c r="F11" s="17">
        <v>0.3</v>
      </c>
      <c r="G11" s="17">
        <v>25.1</v>
      </c>
      <c r="H11" s="17">
        <v>118.4</v>
      </c>
      <c r="I11" s="17">
        <v>11.5</v>
      </c>
      <c r="J11" s="17">
        <v>42</v>
      </c>
      <c r="K11" s="17">
        <v>16.5</v>
      </c>
      <c r="L11" s="17">
        <v>1</v>
      </c>
      <c r="M11" s="15">
        <v>0.1</v>
      </c>
      <c r="N11" s="15">
        <v>0</v>
      </c>
      <c r="O11" s="15">
        <v>0</v>
      </c>
      <c r="P11" s="29"/>
    </row>
    <row r="12" spans="1:16" ht="27" customHeight="1">
      <c r="A12" s="71" t="s">
        <v>45</v>
      </c>
      <c r="B12" s="71"/>
      <c r="C12" s="71">
        <f>C6+C8+C9+C10+C11+C7</f>
        <v>515</v>
      </c>
      <c r="D12" s="71"/>
      <c r="E12" s="22">
        <f aca="true" t="shared" si="0" ref="E12:O12">E6+E8+E9+E10+E11+E7</f>
        <v>22.42</v>
      </c>
      <c r="F12" s="22">
        <f t="shared" si="0"/>
        <v>34.349999999999994</v>
      </c>
      <c r="G12" s="22">
        <f t="shared" si="0"/>
        <v>87.89000000000001</v>
      </c>
      <c r="H12" s="22">
        <f t="shared" si="0"/>
        <v>657.3399999999999</v>
      </c>
      <c r="I12" s="22">
        <f t="shared" si="0"/>
        <v>175.53</v>
      </c>
      <c r="J12" s="22">
        <f t="shared" si="0"/>
        <v>88.59</v>
      </c>
      <c r="K12" s="22">
        <f t="shared" si="0"/>
        <v>265.3</v>
      </c>
      <c r="L12" s="22">
        <f t="shared" si="0"/>
        <v>4.32</v>
      </c>
      <c r="M12" s="22">
        <f t="shared" si="0"/>
        <v>0.21</v>
      </c>
      <c r="N12" s="22">
        <f t="shared" si="0"/>
        <v>0.11</v>
      </c>
      <c r="O12" s="22">
        <f t="shared" si="0"/>
        <v>123.2</v>
      </c>
      <c r="P12" s="29"/>
    </row>
    <row r="13" spans="1:16" ht="15.75">
      <c r="A13" s="73" t="s">
        <v>11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29"/>
    </row>
    <row r="14" spans="1:16" ht="36" customHeight="1">
      <c r="A14" s="74" t="s">
        <v>53</v>
      </c>
      <c r="B14" s="74"/>
      <c r="C14" s="51">
        <v>60</v>
      </c>
      <c r="D14" s="51"/>
      <c r="E14" s="17">
        <v>0.68</v>
      </c>
      <c r="F14" s="17">
        <v>3.71</v>
      </c>
      <c r="G14" s="17">
        <v>2.83</v>
      </c>
      <c r="H14" s="17">
        <v>47.46</v>
      </c>
      <c r="I14" s="17">
        <v>10.55</v>
      </c>
      <c r="J14" s="17">
        <v>10.67</v>
      </c>
      <c r="K14" s="17">
        <v>19.73</v>
      </c>
      <c r="L14" s="17">
        <v>0.5</v>
      </c>
      <c r="M14" s="15">
        <v>0.04</v>
      </c>
      <c r="N14" s="15">
        <v>12.25</v>
      </c>
      <c r="O14" s="15">
        <v>0</v>
      </c>
      <c r="P14" s="29">
        <v>19</v>
      </c>
    </row>
    <row r="15" spans="1:16" ht="27" customHeight="1">
      <c r="A15" s="70" t="s">
        <v>46</v>
      </c>
      <c r="B15" s="70"/>
      <c r="C15" s="51">
        <v>250</v>
      </c>
      <c r="D15" s="51"/>
      <c r="E15" s="17">
        <v>5.49</v>
      </c>
      <c r="F15" s="17">
        <v>5.28</v>
      </c>
      <c r="G15" s="17">
        <v>16.33</v>
      </c>
      <c r="H15" s="17">
        <v>134.75</v>
      </c>
      <c r="I15" s="17">
        <v>38.08</v>
      </c>
      <c r="J15" s="17">
        <v>35.3</v>
      </c>
      <c r="K15" s="17">
        <v>87.18</v>
      </c>
      <c r="L15" s="17">
        <v>2.03</v>
      </c>
      <c r="M15" s="15">
        <v>0.23</v>
      </c>
      <c r="N15" s="15">
        <v>5.81</v>
      </c>
      <c r="O15" s="15">
        <v>0</v>
      </c>
      <c r="P15" s="29">
        <v>139</v>
      </c>
    </row>
    <row r="16" spans="1:16" ht="27" customHeight="1">
      <c r="A16" s="70" t="s">
        <v>54</v>
      </c>
      <c r="B16" s="70"/>
      <c r="C16" s="51">
        <v>210</v>
      </c>
      <c r="D16" s="51"/>
      <c r="E16" s="17">
        <v>20.3</v>
      </c>
      <c r="F16" s="17">
        <v>17</v>
      </c>
      <c r="G16" s="17">
        <v>35.69</v>
      </c>
      <c r="H16" s="17">
        <v>377</v>
      </c>
      <c r="I16" s="17">
        <v>45.1</v>
      </c>
      <c r="J16" s="17">
        <v>47.5</v>
      </c>
      <c r="K16" s="17">
        <v>199.3</v>
      </c>
      <c r="L16" s="17">
        <v>2.19</v>
      </c>
      <c r="M16" s="15">
        <v>0.06</v>
      </c>
      <c r="N16" s="15">
        <v>1.01</v>
      </c>
      <c r="O16" s="15">
        <v>48</v>
      </c>
      <c r="P16" s="29">
        <v>443</v>
      </c>
    </row>
    <row r="17" spans="1:16" ht="31.5" customHeight="1">
      <c r="A17" s="70" t="s">
        <v>82</v>
      </c>
      <c r="B17" s="70"/>
      <c r="C17" s="51">
        <v>200</v>
      </c>
      <c r="D17" s="51"/>
      <c r="E17" s="17">
        <v>0.04</v>
      </c>
      <c r="F17" s="17">
        <v>0</v>
      </c>
      <c r="G17" s="17">
        <v>24.76</v>
      </c>
      <c r="H17" s="17">
        <v>94.2</v>
      </c>
      <c r="I17" s="17">
        <v>6.4</v>
      </c>
      <c r="J17" s="17">
        <v>0</v>
      </c>
      <c r="K17" s="17">
        <v>3.6</v>
      </c>
      <c r="L17" s="17">
        <v>0.18</v>
      </c>
      <c r="M17" s="15">
        <v>0.01</v>
      </c>
      <c r="N17" s="15">
        <v>1.08</v>
      </c>
      <c r="O17" s="15">
        <v>0</v>
      </c>
      <c r="P17" s="29">
        <v>631</v>
      </c>
    </row>
    <row r="18" spans="1:16" ht="27" customHeight="1">
      <c r="A18" s="70" t="s">
        <v>44</v>
      </c>
      <c r="B18" s="70"/>
      <c r="C18" s="51">
        <v>30</v>
      </c>
      <c r="D18" s="51"/>
      <c r="E18" s="17">
        <v>3.8</v>
      </c>
      <c r="F18" s="17">
        <v>0.3</v>
      </c>
      <c r="G18" s="17">
        <v>25.1</v>
      </c>
      <c r="H18" s="17">
        <v>118.4</v>
      </c>
      <c r="I18" s="17">
        <v>11.5</v>
      </c>
      <c r="J18" s="17">
        <v>42</v>
      </c>
      <c r="K18" s="17">
        <v>16.5</v>
      </c>
      <c r="L18" s="17">
        <v>1</v>
      </c>
      <c r="M18" s="15">
        <v>0.1</v>
      </c>
      <c r="N18" s="15">
        <v>0</v>
      </c>
      <c r="O18" s="15">
        <v>0</v>
      </c>
      <c r="P18" s="29"/>
    </row>
    <row r="19" spans="1:16" ht="27" customHeight="1">
      <c r="A19" s="70" t="s">
        <v>20</v>
      </c>
      <c r="B19" s="70"/>
      <c r="C19" s="51">
        <v>30</v>
      </c>
      <c r="D19" s="51"/>
      <c r="E19" s="17">
        <v>3.3</v>
      </c>
      <c r="F19" s="17">
        <v>0.5</v>
      </c>
      <c r="G19" s="17">
        <v>20.1</v>
      </c>
      <c r="H19" s="17">
        <v>95</v>
      </c>
      <c r="I19" s="17">
        <v>19</v>
      </c>
      <c r="J19" s="17">
        <v>78</v>
      </c>
      <c r="K19" s="17">
        <v>24.5</v>
      </c>
      <c r="L19" s="17">
        <v>1.3</v>
      </c>
      <c r="M19" s="15">
        <v>0.1</v>
      </c>
      <c r="N19" s="15">
        <v>0</v>
      </c>
      <c r="O19" s="15">
        <v>0</v>
      </c>
      <c r="P19" s="29"/>
    </row>
    <row r="20" spans="1:16" ht="27" customHeight="1">
      <c r="A20" s="71" t="s">
        <v>45</v>
      </c>
      <c r="B20" s="71"/>
      <c r="C20" s="71">
        <f>C14+C15+C16+C17+C18+C19</f>
        <v>780</v>
      </c>
      <c r="D20" s="71"/>
      <c r="E20" s="22">
        <f aca="true" t="shared" si="1" ref="E20:O20">E14+E15+E16+E17+E18+E19</f>
        <v>33.61</v>
      </c>
      <c r="F20" s="22">
        <f t="shared" si="1"/>
        <v>26.790000000000003</v>
      </c>
      <c r="G20" s="22">
        <f t="shared" si="1"/>
        <v>124.81</v>
      </c>
      <c r="H20" s="22">
        <f t="shared" si="1"/>
        <v>866.8100000000001</v>
      </c>
      <c r="I20" s="22">
        <f t="shared" si="1"/>
        <v>130.63</v>
      </c>
      <c r="J20" s="22">
        <f t="shared" si="1"/>
        <v>213.47</v>
      </c>
      <c r="K20" s="22">
        <f t="shared" si="1"/>
        <v>350.81000000000006</v>
      </c>
      <c r="L20" s="22">
        <f t="shared" si="1"/>
        <v>7.199999999999999</v>
      </c>
      <c r="M20" s="22">
        <f t="shared" si="1"/>
        <v>0.54</v>
      </c>
      <c r="N20" s="22">
        <f t="shared" si="1"/>
        <v>20.15</v>
      </c>
      <c r="O20" s="22">
        <f t="shared" si="1"/>
        <v>48</v>
      </c>
      <c r="P20" s="29"/>
    </row>
    <row r="21" spans="1:15" ht="15.75">
      <c r="A21" s="72" t="s">
        <v>15</v>
      </c>
      <c r="B21" s="72"/>
      <c r="C21" s="72"/>
      <c r="D21" s="72"/>
      <c r="E21" s="23">
        <f aca="true" t="shared" si="2" ref="E21:O21">E12+E20</f>
        <v>56.03</v>
      </c>
      <c r="F21" s="23">
        <f t="shared" si="2"/>
        <v>61.14</v>
      </c>
      <c r="G21" s="23">
        <f t="shared" si="2"/>
        <v>212.70000000000002</v>
      </c>
      <c r="H21" s="23">
        <f t="shared" si="2"/>
        <v>1524.15</v>
      </c>
      <c r="I21" s="23">
        <f t="shared" si="2"/>
        <v>306.15999999999997</v>
      </c>
      <c r="J21" s="23">
        <f t="shared" si="2"/>
        <v>302.06</v>
      </c>
      <c r="K21" s="23">
        <f t="shared" si="2"/>
        <v>616.1100000000001</v>
      </c>
      <c r="L21" s="23">
        <f t="shared" si="2"/>
        <v>11.52</v>
      </c>
      <c r="M21" s="23">
        <f t="shared" si="2"/>
        <v>0.75</v>
      </c>
      <c r="N21" s="23">
        <f t="shared" si="2"/>
        <v>20.259999999999998</v>
      </c>
      <c r="O21" s="23">
        <f t="shared" si="2"/>
        <v>171.2</v>
      </c>
    </row>
    <row r="22" ht="15">
      <c r="A22" s="2"/>
    </row>
    <row r="23" spans="1:8" ht="12.75">
      <c r="A23" t="s">
        <v>16</v>
      </c>
      <c r="F23" s="3"/>
      <c r="H23">
        <f>(H6+H8+H11+H9+H10)*100/1800</f>
        <v>26.563333333333333</v>
      </c>
    </row>
    <row r="24" spans="1:8" ht="12.75">
      <c r="A24" t="s">
        <v>17</v>
      </c>
      <c r="F24" s="3"/>
      <c r="H24">
        <f>(H14+H15+H16+H17+H18+H19)*100/1800</f>
        <v>48.15611111111111</v>
      </c>
    </row>
    <row r="25" ht="12.75">
      <c r="F25" s="4"/>
    </row>
    <row r="26" spans="1:7" ht="12.75">
      <c r="A26" t="s">
        <v>30</v>
      </c>
      <c r="E26">
        <f>E21*4*100/H21</f>
        <v>14.704589443296262</v>
      </c>
      <c r="F26">
        <f>F21*9*100/H21</f>
        <v>36.10274579273693</v>
      </c>
      <c r="G26">
        <f>G21*4*100/H21</f>
        <v>55.82127743332349</v>
      </c>
    </row>
    <row r="28" spans="5:7" ht="12.75">
      <c r="E28" s="4" t="s">
        <v>31</v>
      </c>
      <c r="F28" s="3"/>
      <c r="G28" s="3"/>
    </row>
  </sheetData>
  <sheetProtection/>
  <mergeCells count="44">
    <mergeCell ref="A16:B16"/>
    <mergeCell ref="A19:B19"/>
    <mergeCell ref="C19:D19"/>
    <mergeCell ref="A20:B20"/>
    <mergeCell ref="C20:D20"/>
    <mergeCell ref="A21:B21"/>
    <mergeCell ref="C21:D21"/>
    <mergeCell ref="C12:D12"/>
    <mergeCell ref="A17:B17"/>
    <mergeCell ref="C17:D17"/>
    <mergeCell ref="A18:B18"/>
    <mergeCell ref="C18:D18"/>
    <mergeCell ref="A13:O13"/>
    <mergeCell ref="A14:B14"/>
    <mergeCell ref="C14:D14"/>
    <mergeCell ref="A15:B15"/>
    <mergeCell ref="C15:D15"/>
    <mergeCell ref="A9:B9"/>
    <mergeCell ref="C9:D9"/>
    <mergeCell ref="A7:B7"/>
    <mergeCell ref="C7:D7"/>
    <mergeCell ref="C16:D16"/>
    <mergeCell ref="A10:B10"/>
    <mergeCell ref="C10:D10"/>
    <mergeCell ref="A11:B11"/>
    <mergeCell ref="C11:D11"/>
    <mergeCell ref="A12:B12"/>
    <mergeCell ref="A6:B6"/>
    <mergeCell ref="C6:D6"/>
    <mergeCell ref="A8:B8"/>
    <mergeCell ref="C8:D8"/>
    <mergeCell ref="E3:H3"/>
    <mergeCell ref="I3:L3"/>
    <mergeCell ref="A4:O4"/>
    <mergeCell ref="A5:O5"/>
    <mergeCell ref="P1:P3"/>
    <mergeCell ref="A1:A3"/>
    <mergeCell ref="B1:B3"/>
    <mergeCell ref="C1:D2"/>
    <mergeCell ref="E1:G1"/>
    <mergeCell ref="H1:H2"/>
    <mergeCell ref="I1:L1"/>
    <mergeCell ref="M1:O1"/>
    <mergeCell ref="C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4">
      <selection activeCell="A14" sqref="A14:P17"/>
    </sheetView>
  </sheetViews>
  <sheetFormatPr defaultColWidth="9.00390625" defaultRowHeight="12.75"/>
  <cols>
    <col min="2" max="2" width="13.125" style="0" customWidth="1"/>
    <col min="3" max="3" width="11.25390625" style="0" bestFit="1" customWidth="1"/>
    <col min="11" max="11" width="10.75390625" style="0" bestFit="1" customWidth="1"/>
  </cols>
  <sheetData>
    <row r="1" spans="1:16" ht="46.5" customHeight="1">
      <c r="A1" s="47" t="s">
        <v>0</v>
      </c>
      <c r="B1" s="47" t="s">
        <v>1</v>
      </c>
      <c r="C1" s="47" t="s">
        <v>2</v>
      </c>
      <c r="D1" s="47"/>
      <c r="E1" s="47" t="s">
        <v>3</v>
      </c>
      <c r="F1" s="47"/>
      <c r="G1" s="47"/>
      <c r="H1" s="47" t="s">
        <v>4</v>
      </c>
      <c r="I1" s="47" t="s">
        <v>33</v>
      </c>
      <c r="J1" s="47"/>
      <c r="K1" s="47"/>
      <c r="L1" s="47"/>
      <c r="M1" s="47" t="s">
        <v>38</v>
      </c>
      <c r="N1" s="47"/>
      <c r="O1" s="47"/>
      <c r="P1" s="32" t="s">
        <v>77</v>
      </c>
    </row>
    <row r="2" spans="1:16" ht="15.75">
      <c r="A2" s="47"/>
      <c r="B2" s="47"/>
      <c r="C2" s="47"/>
      <c r="D2" s="47"/>
      <c r="E2" s="5" t="s">
        <v>5</v>
      </c>
      <c r="F2" s="5" t="s">
        <v>6</v>
      </c>
      <c r="G2" s="5" t="s">
        <v>7</v>
      </c>
      <c r="H2" s="47"/>
      <c r="I2" s="5" t="s">
        <v>34</v>
      </c>
      <c r="J2" s="5" t="s">
        <v>35</v>
      </c>
      <c r="K2" s="5" t="s">
        <v>36</v>
      </c>
      <c r="L2" s="5" t="s">
        <v>37</v>
      </c>
      <c r="M2" s="5" t="s">
        <v>39</v>
      </c>
      <c r="N2" s="5" t="s">
        <v>40</v>
      </c>
      <c r="O2" s="9" t="s">
        <v>41</v>
      </c>
      <c r="P2" s="32"/>
    </row>
    <row r="3" spans="1:16" ht="12" customHeight="1">
      <c r="A3" s="47"/>
      <c r="B3" s="47"/>
      <c r="C3" s="47" t="s">
        <v>71</v>
      </c>
      <c r="D3" s="47"/>
      <c r="E3" s="47"/>
      <c r="F3" s="47"/>
      <c r="G3" s="47"/>
      <c r="H3" s="47"/>
      <c r="I3" s="47"/>
      <c r="J3" s="47"/>
      <c r="K3" s="47"/>
      <c r="L3" s="47"/>
      <c r="M3" s="20"/>
      <c r="N3" s="20"/>
      <c r="O3" s="21"/>
      <c r="P3" s="32"/>
    </row>
    <row r="4" spans="1:16" ht="15.75">
      <c r="A4" s="77" t="s">
        <v>48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27"/>
    </row>
    <row r="5" spans="1:16" ht="16.5" customHeight="1">
      <c r="A5" s="78" t="s">
        <v>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27"/>
    </row>
    <row r="6" spans="1:16" ht="33" customHeight="1">
      <c r="A6" s="70" t="s">
        <v>49</v>
      </c>
      <c r="B6" s="70"/>
      <c r="C6" s="51">
        <v>150</v>
      </c>
      <c r="D6" s="51"/>
      <c r="E6" s="11">
        <v>14.27</v>
      </c>
      <c r="F6" s="11">
        <v>22.16</v>
      </c>
      <c r="G6" s="11">
        <v>2.65</v>
      </c>
      <c r="H6" s="11">
        <v>267.93</v>
      </c>
      <c r="I6" s="11">
        <v>114.2</v>
      </c>
      <c r="J6" s="11">
        <v>19.5</v>
      </c>
      <c r="K6" s="11">
        <v>26.5</v>
      </c>
      <c r="L6" s="11">
        <v>2.94</v>
      </c>
      <c r="M6" s="6">
        <v>0.1</v>
      </c>
      <c r="N6" s="6">
        <v>0.25</v>
      </c>
      <c r="O6" s="6">
        <v>345</v>
      </c>
      <c r="P6" s="28">
        <v>340</v>
      </c>
    </row>
    <row r="7" spans="1:16" ht="32.25" customHeight="1">
      <c r="A7" s="70" t="s">
        <v>50</v>
      </c>
      <c r="B7" s="70"/>
      <c r="C7" s="51">
        <v>207</v>
      </c>
      <c r="D7" s="51"/>
      <c r="E7" s="17">
        <v>4.51</v>
      </c>
      <c r="F7" s="17">
        <v>1.14</v>
      </c>
      <c r="G7" s="17">
        <v>7.71</v>
      </c>
      <c r="H7" s="17">
        <v>57.33</v>
      </c>
      <c r="I7" s="17">
        <v>112.55</v>
      </c>
      <c r="J7" s="17">
        <v>99.08</v>
      </c>
      <c r="K7" s="17">
        <v>185.54</v>
      </c>
      <c r="L7" s="17">
        <v>18.42</v>
      </c>
      <c r="M7" s="15">
        <v>0.01</v>
      </c>
      <c r="N7" s="15">
        <v>3.67</v>
      </c>
      <c r="O7" s="15">
        <v>0.01</v>
      </c>
      <c r="P7" s="28">
        <v>686</v>
      </c>
    </row>
    <row r="8" spans="1:16" ht="27" customHeight="1">
      <c r="A8" s="70" t="s">
        <v>42</v>
      </c>
      <c r="B8" s="70"/>
      <c r="C8" s="51">
        <v>10</v>
      </c>
      <c r="D8" s="51"/>
      <c r="E8" s="17">
        <v>0</v>
      </c>
      <c r="F8" s="17">
        <v>8.2</v>
      </c>
      <c r="G8" s="17">
        <v>0.1</v>
      </c>
      <c r="H8" s="17">
        <v>75</v>
      </c>
      <c r="I8" s="17">
        <v>1</v>
      </c>
      <c r="J8" s="17">
        <v>0</v>
      </c>
      <c r="K8" s="17">
        <v>2</v>
      </c>
      <c r="L8" s="17">
        <v>0</v>
      </c>
      <c r="M8" s="15">
        <v>0</v>
      </c>
      <c r="N8" s="15">
        <v>0</v>
      </c>
      <c r="O8" s="15">
        <v>59</v>
      </c>
      <c r="P8" s="28">
        <v>692</v>
      </c>
    </row>
    <row r="9" spans="1:16" ht="37.5" customHeight="1">
      <c r="A9" s="70" t="s">
        <v>51</v>
      </c>
      <c r="B9" s="70"/>
      <c r="C9" s="51">
        <v>30</v>
      </c>
      <c r="D9" s="51"/>
      <c r="E9" s="17">
        <v>2.98</v>
      </c>
      <c r="F9" s="17">
        <v>5.19</v>
      </c>
      <c r="G9" s="17">
        <v>6.25</v>
      </c>
      <c r="H9" s="17">
        <v>83.6</v>
      </c>
      <c r="I9" s="17">
        <v>21.45</v>
      </c>
      <c r="J9" s="17">
        <v>20.8</v>
      </c>
      <c r="K9" s="17">
        <v>59.95</v>
      </c>
      <c r="L9" s="17">
        <v>0.68</v>
      </c>
      <c r="M9" s="15">
        <v>0.11</v>
      </c>
      <c r="N9" s="15">
        <v>11</v>
      </c>
      <c r="O9" s="15">
        <v>0.68</v>
      </c>
      <c r="P9" s="29"/>
    </row>
    <row r="10" spans="1:16" ht="27" customHeight="1">
      <c r="A10" s="70" t="s">
        <v>44</v>
      </c>
      <c r="B10" s="70"/>
      <c r="C10" s="51">
        <v>30</v>
      </c>
      <c r="D10" s="51"/>
      <c r="E10" s="17">
        <v>3.8</v>
      </c>
      <c r="F10" s="17">
        <v>0.3</v>
      </c>
      <c r="G10" s="17">
        <v>25.1</v>
      </c>
      <c r="H10" s="17">
        <v>118.4</v>
      </c>
      <c r="I10" s="17">
        <v>1.15</v>
      </c>
      <c r="J10" s="17">
        <v>42</v>
      </c>
      <c r="K10" s="17">
        <v>16.5</v>
      </c>
      <c r="L10" s="17">
        <v>1</v>
      </c>
      <c r="M10" s="15">
        <v>0.1</v>
      </c>
      <c r="N10" s="15">
        <v>0</v>
      </c>
      <c r="O10" s="15">
        <v>0</v>
      </c>
      <c r="P10" s="29"/>
    </row>
    <row r="11" spans="1:16" ht="27" customHeight="1">
      <c r="A11" s="71" t="s">
        <v>45</v>
      </c>
      <c r="B11" s="71"/>
      <c r="C11" s="71">
        <f>C6+C7+C8+C9+C10</f>
        <v>427</v>
      </c>
      <c r="D11" s="71"/>
      <c r="E11" s="22">
        <f aca="true" t="shared" si="0" ref="E11:O11">E6+E7+E8+E9+E10</f>
        <v>25.560000000000002</v>
      </c>
      <c r="F11" s="22">
        <f t="shared" si="0"/>
        <v>36.989999999999995</v>
      </c>
      <c r="G11" s="22">
        <f t="shared" si="0"/>
        <v>41.81</v>
      </c>
      <c r="H11" s="22">
        <f t="shared" si="0"/>
        <v>602.26</v>
      </c>
      <c r="I11" s="22">
        <f t="shared" si="0"/>
        <v>250.35</v>
      </c>
      <c r="J11" s="22">
        <f t="shared" si="0"/>
        <v>181.38</v>
      </c>
      <c r="K11" s="22">
        <f t="shared" si="0"/>
        <v>290.49</v>
      </c>
      <c r="L11" s="22">
        <f t="shared" si="0"/>
        <v>23.040000000000003</v>
      </c>
      <c r="M11" s="22">
        <f t="shared" si="0"/>
        <v>0.32</v>
      </c>
      <c r="N11" s="22">
        <f t="shared" si="0"/>
        <v>14.92</v>
      </c>
      <c r="O11" s="22">
        <f t="shared" si="0"/>
        <v>404.69</v>
      </c>
      <c r="P11" s="29"/>
    </row>
    <row r="12" spans="1:16" ht="15.75">
      <c r="A12" s="73" t="s">
        <v>11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29"/>
    </row>
    <row r="13" spans="1:16" ht="36" customHeight="1">
      <c r="A13" s="74" t="s">
        <v>83</v>
      </c>
      <c r="B13" s="74"/>
      <c r="C13" s="51">
        <v>60</v>
      </c>
      <c r="D13" s="51"/>
      <c r="E13" s="17">
        <v>0.46</v>
      </c>
      <c r="F13" s="17">
        <v>3.65</v>
      </c>
      <c r="G13" s="17">
        <v>1.43</v>
      </c>
      <c r="H13" s="17">
        <v>40.38</v>
      </c>
      <c r="I13" s="17">
        <v>13.11</v>
      </c>
      <c r="J13" s="17">
        <v>7.98</v>
      </c>
      <c r="K13" s="17">
        <v>24.01</v>
      </c>
      <c r="L13" s="17">
        <v>0.34</v>
      </c>
      <c r="M13" s="15">
        <v>0.02</v>
      </c>
      <c r="N13" s="15">
        <v>5.7</v>
      </c>
      <c r="O13" s="15">
        <v>0</v>
      </c>
      <c r="P13" s="29">
        <v>17</v>
      </c>
    </row>
    <row r="14" spans="1:16" ht="27" customHeight="1" thickBot="1">
      <c r="A14" s="70" t="s">
        <v>84</v>
      </c>
      <c r="B14" s="70"/>
      <c r="C14" s="51">
        <v>250</v>
      </c>
      <c r="D14" s="51"/>
      <c r="E14" s="17">
        <v>2</v>
      </c>
      <c r="F14" s="17">
        <v>5.11</v>
      </c>
      <c r="G14" s="17">
        <v>16.93</v>
      </c>
      <c r="H14" s="17">
        <v>121.75</v>
      </c>
      <c r="I14" s="17">
        <v>24.95</v>
      </c>
      <c r="J14" s="17">
        <v>26.4</v>
      </c>
      <c r="K14" s="17">
        <v>63.3</v>
      </c>
      <c r="L14" s="17">
        <v>0.94</v>
      </c>
      <c r="M14" s="15">
        <v>0.1</v>
      </c>
      <c r="N14" s="15">
        <v>7.54</v>
      </c>
      <c r="O14" s="15">
        <v>0</v>
      </c>
      <c r="P14" s="29">
        <v>132</v>
      </c>
    </row>
    <row r="15" spans="1:16" ht="27" customHeight="1" thickBot="1">
      <c r="A15" s="37" t="s">
        <v>76</v>
      </c>
      <c r="B15" s="38"/>
      <c r="C15" s="30">
        <v>80</v>
      </c>
      <c r="D15" s="31"/>
      <c r="E15" s="12">
        <v>9.7</v>
      </c>
      <c r="F15" s="12">
        <v>13.92</v>
      </c>
      <c r="G15" s="12">
        <v>7.89</v>
      </c>
      <c r="H15" s="12">
        <v>196</v>
      </c>
      <c r="I15" s="12">
        <v>56</v>
      </c>
      <c r="J15" s="12">
        <v>15.4</v>
      </c>
      <c r="K15" s="12">
        <v>105.9</v>
      </c>
      <c r="L15" s="12">
        <v>1.01</v>
      </c>
      <c r="M15" s="13">
        <v>0.04</v>
      </c>
      <c r="N15" s="14">
        <v>0.26</v>
      </c>
      <c r="O15" s="83">
        <v>64</v>
      </c>
      <c r="P15" s="29">
        <v>451</v>
      </c>
    </row>
    <row r="16" spans="1:16" ht="27" customHeight="1">
      <c r="A16" s="70" t="s">
        <v>25</v>
      </c>
      <c r="B16" s="70"/>
      <c r="C16" s="51">
        <v>150</v>
      </c>
      <c r="D16" s="51"/>
      <c r="E16" s="17">
        <v>7.46</v>
      </c>
      <c r="F16" s="17">
        <v>5.61</v>
      </c>
      <c r="G16" s="17">
        <v>35.84</v>
      </c>
      <c r="H16" s="17">
        <v>230.45</v>
      </c>
      <c r="I16" s="17">
        <v>12.98</v>
      </c>
      <c r="J16" s="17">
        <v>67.5</v>
      </c>
      <c r="K16" s="17">
        <v>208.5</v>
      </c>
      <c r="L16" s="17">
        <v>3.95</v>
      </c>
      <c r="M16" s="15">
        <v>0.18</v>
      </c>
      <c r="N16" s="15">
        <v>0</v>
      </c>
      <c r="O16" s="15">
        <v>0.02</v>
      </c>
      <c r="P16" s="28">
        <v>508</v>
      </c>
    </row>
    <row r="17" spans="1:16" ht="27" customHeight="1">
      <c r="A17" s="70" t="s">
        <v>56</v>
      </c>
      <c r="B17" s="70"/>
      <c r="C17" s="51">
        <v>200</v>
      </c>
      <c r="D17" s="51"/>
      <c r="E17" s="17">
        <v>3.52</v>
      </c>
      <c r="F17" s="17">
        <v>3.72</v>
      </c>
      <c r="G17" s="17">
        <v>25.49</v>
      </c>
      <c r="H17" s="17">
        <v>145.2</v>
      </c>
      <c r="I17" s="17">
        <v>122</v>
      </c>
      <c r="J17" s="17">
        <v>14</v>
      </c>
      <c r="K17" s="17">
        <v>90</v>
      </c>
      <c r="L17" s="17">
        <v>0.56</v>
      </c>
      <c r="M17" s="15">
        <v>0.04</v>
      </c>
      <c r="N17" s="15">
        <v>1.3</v>
      </c>
      <c r="O17" s="15">
        <v>0.01</v>
      </c>
      <c r="P17" s="28">
        <v>694</v>
      </c>
    </row>
    <row r="18" spans="1:16" ht="27" customHeight="1">
      <c r="A18" s="70" t="s">
        <v>44</v>
      </c>
      <c r="B18" s="70"/>
      <c r="C18" s="51">
        <v>30</v>
      </c>
      <c r="D18" s="51"/>
      <c r="E18" s="17">
        <v>3.8</v>
      </c>
      <c r="F18" s="17">
        <v>0.3</v>
      </c>
      <c r="G18" s="17">
        <v>25.1</v>
      </c>
      <c r="H18" s="17">
        <v>118.4</v>
      </c>
      <c r="I18" s="17">
        <v>1.15</v>
      </c>
      <c r="J18" s="17">
        <v>42</v>
      </c>
      <c r="K18" s="17">
        <v>16.5</v>
      </c>
      <c r="L18" s="17">
        <v>1</v>
      </c>
      <c r="M18" s="15">
        <v>0.1</v>
      </c>
      <c r="N18" s="15">
        <v>0</v>
      </c>
      <c r="O18" s="15">
        <v>0</v>
      </c>
      <c r="P18" s="29"/>
    </row>
    <row r="19" spans="1:16" ht="27" customHeight="1">
      <c r="A19" s="70" t="s">
        <v>20</v>
      </c>
      <c r="B19" s="70"/>
      <c r="C19" s="51">
        <v>30</v>
      </c>
      <c r="D19" s="51"/>
      <c r="E19" s="17">
        <v>3.3</v>
      </c>
      <c r="F19" s="17">
        <v>0.5</v>
      </c>
      <c r="G19" s="17">
        <v>20.1</v>
      </c>
      <c r="H19" s="17">
        <v>95</v>
      </c>
      <c r="I19" s="17">
        <v>19</v>
      </c>
      <c r="J19" s="17">
        <v>78</v>
      </c>
      <c r="K19" s="17">
        <v>24.5</v>
      </c>
      <c r="L19" s="17">
        <v>1.3</v>
      </c>
      <c r="M19" s="15">
        <v>0.1</v>
      </c>
      <c r="N19" s="15">
        <v>0</v>
      </c>
      <c r="O19" s="15">
        <v>0</v>
      </c>
      <c r="P19" s="29"/>
    </row>
    <row r="20" spans="1:15" ht="27" customHeight="1">
      <c r="A20" s="71" t="s">
        <v>45</v>
      </c>
      <c r="B20" s="71"/>
      <c r="C20" s="71">
        <f>C13+C14+C15+C16+C17+C18+C19</f>
        <v>800</v>
      </c>
      <c r="D20" s="71"/>
      <c r="E20" s="22">
        <f aca="true" t="shared" si="1" ref="E20:O20">E13+E14+E15+E16+E17+E18+E19</f>
        <v>30.240000000000002</v>
      </c>
      <c r="F20" s="22">
        <f t="shared" si="1"/>
        <v>32.809999999999995</v>
      </c>
      <c r="G20" s="22">
        <f t="shared" si="1"/>
        <v>132.78</v>
      </c>
      <c r="H20" s="22">
        <f t="shared" si="1"/>
        <v>947.18</v>
      </c>
      <c r="I20" s="22">
        <f t="shared" si="1"/>
        <v>249.19000000000003</v>
      </c>
      <c r="J20" s="22">
        <f t="shared" si="1"/>
        <v>251.28</v>
      </c>
      <c r="K20" s="22">
        <f t="shared" si="1"/>
        <v>532.71</v>
      </c>
      <c r="L20" s="22">
        <f t="shared" si="1"/>
        <v>9.100000000000001</v>
      </c>
      <c r="M20" s="22">
        <f t="shared" si="1"/>
        <v>0.58</v>
      </c>
      <c r="N20" s="22">
        <f t="shared" si="1"/>
        <v>14.8</v>
      </c>
      <c r="O20" s="22">
        <f t="shared" si="1"/>
        <v>64.03</v>
      </c>
    </row>
    <row r="21" spans="1:15" ht="15.75">
      <c r="A21" s="72" t="s">
        <v>15</v>
      </c>
      <c r="B21" s="72"/>
      <c r="C21" s="72"/>
      <c r="D21" s="72"/>
      <c r="E21" s="23">
        <f aca="true" t="shared" si="2" ref="E21:O21">E11+E20</f>
        <v>55.800000000000004</v>
      </c>
      <c r="F21" s="23">
        <f t="shared" si="2"/>
        <v>69.79999999999998</v>
      </c>
      <c r="G21" s="23">
        <f t="shared" si="2"/>
        <v>174.59</v>
      </c>
      <c r="H21" s="23">
        <f t="shared" si="2"/>
        <v>1549.44</v>
      </c>
      <c r="I21" s="23">
        <f t="shared" si="2"/>
        <v>499.54</v>
      </c>
      <c r="J21" s="23">
        <f t="shared" si="2"/>
        <v>432.65999999999997</v>
      </c>
      <c r="K21" s="23">
        <f t="shared" si="2"/>
        <v>823.2</v>
      </c>
      <c r="L21" s="23">
        <f t="shared" si="2"/>
        <v>32.14</v>
      </c>
      <c r="M21" s="23">
        <f t="shared" si="2"/>
        <v>0.8999999999999999</v>
      </c>
      <c r="N21" s="23">
        <f t="shared" si="2"/>
        <v>29.72</v>
      </c>
      <c r="O21" s="23">
        <f t="shared" si="2"/>
        <v>468.72</v>
      </c>
    </row>
    <row r="22" ht="15">
      <c r="A22" s="2"/>
    </row>
    <row r="23" spans="1:8" ht="12.75">
      <c r="A23" t="s">
        <v>16</v>
      </c>
      <c r="F23" s="3"/>
      <c r="H23">
        <f>(H6+H7+H10+H8+H9)*100/1800</f>
        <v>33.458888888888886</v>
      </c>
    </row>
    <row r="24" spans="1:8" ht="12.75">
      <c r="A24" t="s">
        <v>17</v>
      </c>
      <c r="F24" s="3"/>
      <c r="H24">
        <f>(H13+H14+H15+H16+H17+H18+H19)*100/1800</f>
        <v>52.62111111111111</v>
      </c>
    </row>
    <row r="25" ht="12.75">
      <c r="F25" s="4"/>
    </row>
    <row r="26" spans="1:7" ht="12.75">
      <c r="A26" t="s">
        <v>30</v>
      </c>
      <c r="E26">
        <f>E21*4*100/H21</f>
        <v>14.405204460966543</v>
      </c>
      <c r="F26">
        <f>F21*9*100/H21</f>
        <v>40.543680297397756</v>
      </c>
      <c r="G26">
        <f>G21*4*100/H21</f>
        <v>45.07176786451879</v>
      </c>
    </row>
    <row r="28" spans="5:7" ht="12.75">
      <c r="E28" s="4" t="s">
        <v>31</v>
      </c>
      <c r="F28" s="3"/>
      <c r="G28" s="3"/>
    </row>
  </sheetData>
  <sheetProtection/>
  <mergeCells count="44">
    <mergeCell ref="A21:B21"/>
    <mergeCell ref="C21:D21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11:B11"/>
    <mergeCell ref="C11:D11"/>
    <mergeCell ref="A12:O12"/>
    <mergeCell ref="A13:B13"/>
    <mergeCell ref="C13:D13"/>
    <mergeCell ref="A14:B14"/>
    <mergeCell ref="C14:D14"/>
    <mergeCell ref="A8:B8"/>
    <mergeCell ref="C8:D8"/>
    <mergeCell ref="A9:B9"/>
    <mergeCell ref="C9:D9"/>
    <mergeCell ref="A10:B10"/>
    <mergeCell ref="C10:D10"/>
    <mergeCell ref="A6:B6"/>
    <mergeCell ref="C6:D6"/>
    <mergeCell ref="A7:B7"/>
    <mergeCell ref="C7:D7"/>
    <mergeCell ref="E3:H3"/>
    <mergeCell ref="I3:L3"/>
    <mergeCell ref="A4:O4"/>
    <mergeCell ref="A5:O5"/>
    <mergeCell ref="P1:P3"/>
    <mergeCell ref="A1:A3"/>
    <mergeCell ref="B1:B3"/>
    <mergeCell ref="C1:D2"/>
    <mergeCell ref="E1:G1"/>
    <mergeCell ref="H1:H2"/>
    <mergeCell ref="I1:L1"/>
    <mergeCell ref="M1:O1"/>
    <mergeCell ref="C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FGUZ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/>
  <cp:lastModifiedBy>123</cp:lastModifiedBy>
  <cp:lastPrinted>2020-08-18T14:50:21Z</cp:lastPrinted>
  <dcterms:created xsi:type="dcterms:W3CDTF">2011-12-25T15:22:16Z</dcterms:created>
  <dcterms:modified xsi:type="dcterms:W3CDTF">2020-09-12T10:23:35Z</dcterms:modified>
  <cp:category/>
  <cp:version/>
  <cp:contentType/>
  <cp:contentStatus/>
</cp:coreProperties>
</file>